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400" windowHeight="13080" activeTab="0"/>
  </bookViews>
  <sheets>
    <sheet name="Лист1" sheetId="1" r:id="rId1"/>
  </sheets>
  <definedNames>
    <definedName name="_xlnm.Print_Area" localSheetId="0">'Лист1'!$A$1:$G$44</definedName>
  </definedNames>
  <calcPr fullCalcOnLoad="1"/>
</workbook>
</file>

<file path=xl/sharedStrings.xml><?xml version="1.0" encoding="utf-8"?>
<sst xmlns="http://schemas.openxmlformats.org/spreadsheetml/2006/main" count="66" uniqueCount="66">
  <si>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</si>
  <si>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</si>
  <si>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</si>
  <si>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</si>
  <si>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1000</t>
  </si>
  <si>
    <t>Освіта</t>
  </si>
  <si>
    <t>1020</t>
  </si>
  <si>
    <t>1100</t>
  </si>
  <si>
    <t>2000</t>
  </si>
  <si>
    <t>Охорона здоров`я</t>
  </si>
  <si>
    <t>2010</t>
  </si>
  <si>
    <t>Багатопрофільна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</si>
  <si>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</si>
  <si>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</si>
  <si>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</si>
  <si>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</si>
  <si>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</si>
  <si>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</si>
  <si>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</si>
  <si>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</si>
  <si>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4000</t>
  </si>
  <si>
    <t>Культура i мистецтво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</si>
  <si>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</si>
  <si>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</si>
  <si>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</si>
  <si>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</si>
  <si>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5000</t>
  </si>
  <si>
    <t>Фiзична культура i спорт</t>
  </si>
  <si>
    <t>7000</t>
  </si>
  <si>
    <t>Економічна діяльність</t>
  </si>
  <si>
    <t>9000</t>
  </si>
  <si>
    <t>Міжбюджетні трансферти</t>
  </si>
  <si>
    <t>9770</t>
  </si>
  <si>
    <t>Інші субвенції з місцевого бюджету</t>
  </si>
  <si>
    <t>КПКВКМБ</t>
  </si>
  <si>
    <t xml:space="preserve">Назва </t>
  </si>
  <si>
    <t>Всього видатків  по районному бюджету</t>
  </si>
  <si>
    <t>грн.</t>
  </si>
  <si>
    <t>Начальник фінансового управління</t>
  </si>
  <si>
    <t>Ганна Кравчук</t>
  </si>
  <si>
    <t>райдержадміністрації</t>
  </si>
  <si>
    <t>Спеціальний фонд</t>
  </si>
  <si>
    <t>7370</t>
  </si>
  <si>
    <t>Реалізація інших заходів щодо соціально-економічного розвитку територій</t>
  </si>
  <si>
    <t>Субвенція з місцевого бюджету на здійснення природоохоронних заходів</t>
  </si>
  <si>
    <t>Кредитування спеціального  фонду</t>
  </si>
  <si>
    <t xml:space="preserve">Довгострокові кредити індивідуальним забудовникам житла на селі та їх повернення </t>
  </si>
  <si>
    <t>Надання кредиту</t>
  </si>
  <si>
    <t>Повернення кредиту</t>
  </si>
  <si>
    <t>Всього кредитування</t>
  </si>
  <si>
    <t>Всього видатків та кредитування спеціального  фонду</t>
  </si>
  <si>
    <t>План                                          на 2020 рік з урахуванням змін</t>
  </si>
  <si>
    <t>Відсоток виконання до уточненого призначення на 2020 рік</t>
  </si>
  <si>
    <t>Утримання та навчально-тренувальна робота комунальних дитячо-юнацьких спортивних шкіл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</si>
  <si>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</si>
  <si>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спеціальної освіти мистецькими школами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</si>
  <si>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</si>
  <si>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Охорона та раціональне використання природних ресурсів</t>
  </si>
  <si>
    <t>Інша діяльність</t>
  </si>
  <si>
    <t>Утримання та фінансова підтримка спортивних споруд</t>
  </si>
  <si>
    <t>Інформація про виконання Коломийського районного бюджету по видатках за І півріччя  2020 року</t>
  </si>
  <si>
    <t xml:space="preserve">Касові видатки за          І  півріччя 2019 року                             </t>
  </si>
  <si>
    <t>Касові видатки за                                   І  півріччя 2020 року</t>
  </si>
  <si>
    <t>Збільшення/ зменшення видатків за І  півріччя 2020 року до видатків І півріччя  2019 року            (+;-)</t>
  </si>
  <si>
    <t>Інші заходи в галузі культури і мистецтва</t>
  </si>
  <si>
    <t>Заходи та роботи з мобілізаційної підготовки місцевого значення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</si>
</sst>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0.00"/>
  </numFmts>
  <fonts count="25">
    <font>
      <sz val="10"/>
      <name val="Arial Cyr"/>
      <family val="0"/>
    </font>
    <font>
      <sz val="12"/>
      <name val="Times New Roman Cyr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2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20" borderId="10" xfId="0" applyFont="1" applyFill="1" applyBorder="1" applyAlignment="1">
      <alignment horizontal="right" wrapText="1"/>
    </xf>
    <xf numFmtId="2" fontId="2" fillId="20" borderId="10" xfId="0" applyNumberFormat="1" applyFont="1" applyFill="1" applyBorder="1" applyAlignment="1">
      <alignment horizontal="right" wrapText="1"/>
    </xf>
    <xf numFmtId="165" fontId="2" fillId="20" borderId="10" xfId="0" applyNumberFormat="1" applyFont="1" applyFill="1" applyBorder="1" applyAlignment="1">
      <alignment horizontal="right"/>
    </xf>
    <xf numFmtId="2" fontId="2" fillId="2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right"/>
    </xf>
    <xf numFmtId="2" fontId="3" fillId="0" borderId="11" xfId="0" applyNumberFormat="1" applyFont="1" applyFill="1" applyBorder="1" applyAlignment="1" applyProtection="1">
      <alignment horizontal="right"/>
      <protection/>
    </xf>
    <xf numFmtId="0" fontId="3" fillId="20" borderId="10" xfId="0" applyFont="1" applyFill="1" applyBorder="1" applyAlignment="1">
      <alignment horizontal="right"/>
    </xf>
    <xf numFmtId="165" fontId="2" fillId="24" borderId="10" xfId="0" applyNumberFormat="1" applyFont="1" applyFill="1" applyBorder="1" applyAlignment="1">
      <alignment horizontal="right"/>
    </xf>
    <xf numFmtId="2" fontId="2" fillId="24" borderId="10" xfId="0" applyNumberFormat="1" applyFont="1" applyFill="1" applyBorder="1" applyAlignment="1">
      <alignment horizontal="right"/>
    </xf>
    <xf numFmtId="2" fontId="4" fillId="0" borderId="0" xfId="0" applyNumberFormat="1" applyFont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5" fillId="20" borderId="10" xfId="0" applyFont="1" applyFill="1" applyBorder="1" applyAlignment="1">
      <alignment/>
    </xf>
    <xf numFmtId="2" fontId="3" fillId="0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/>
    </xf>
    <xf numFmtId="2" fontId="3" fillId="0" borderId="12" xfId="0" applyNumberFormat="1" applyFont="1" applyFill="1" applyBorder="1" applyAlignment="1" applyProtection="1">
      <alignment horizontal="right"/>
      <protection/>
    </xf>
    <xf numFmtId="0" fontId="3" fillId="0" borderId="10" xfId="0" applyFont="1" applyBorder="1" applyAlignment="1">
      <alignment vertical="center" wrapText="1"/>
    </xf>
    <xf numFmtId="2" fontId="3" fillId="0" borderId="13" xfId="0" applyNumberFormat="1" applyFont="1" applyFill="1" applyBorder="1" applyAlignment="1" applyProtection="1">
      <alignment horizontal="right"/>
      <protection/>
    </xf>
    <xf numFmtId="0" fontId="2" fillId="20" borderId="10" xfId="0" applyFont="1" applyFill="1" applyBorder="1" applyAlignment="1" quotePrefix="1">
      <alignment horizontal="center"/>
    </xf>
    <xf numFmtId="0" fontId="3" fillId="0" borderId="10" xfId="0" applyFont="1" applyFill="1" applyBorder="1" applyAlignment="1" quotePrefix="1">
      <alignment horizontal="center"/>
    </xf>
    <xf numFmtId="0" fontId="3" fillId="0" borderId="10" xfId="0" applyFont="1" applyBorder="1" applyAlignment="1" quotePrefix="1">
      <alignment horizontal="center" vertical="center" wrapText="1"/>
    </xf>
    <xf numFmtId="0" fontId="5" fillId="20" borderId="10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20" borderId="10" xfId="0" applyFont="1" applyFill="1" applyBorder="1" applyAlignment="1">
      <alignment horizontal="center"/>
    </xf>
    <xf numFmtId="0" fontId="6" fillId="20" borderId="10" xfId="0" applyFont="1" applyFill="1" applyBorder="1" applyAlignment="1">
      <alignment wrapText="1"/>
    </xf>
    <xf numFmtId="170" fontId="7" fillId="0" borderId="10" xfId="0" applyNumberFormat="1" applyFont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right"/>
    </xf>
    <xf numFmtId="165" fontId="2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20" borderId="14" xfId="0" applyFont="1" applyFill="1" applyBorder="1" applyAlignment="1">
      <alignment horizontal="center"/>
    </xf>
    <xf numFmtId="0" fontId="5" fillId="20" borderId="15" xfId="0" applyFont="1" applyFill="1" applyBorder="1" applyAlignment="1">
      <alignment horizontal="center"/>
    </xf>
    <xf numFmtId="0" fontId="5" fillId="20" borderId="14" xfId="0" applyFont="1" applyFill="1" applyBorder="1" applyAlignment="1">
      <alignment horizontal="center" wrapText="1"/>
    </xf>
    <xf numFmtId="0" fontId="5" fillId="20" borderId="15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3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2" sqref="A2:G2"/>
    </sheetView>
  </sheetViews>
  <sheetFormatPr defaultColWidth="9.00390625" defaultRowHeight="12.75"/>
  <cols>
    <col min="1" max="1" width="9.125" style="9" customWidth="1"/>
    <col min="2" max="2" width="50.25390625" style="3" customWidth="1"/>
    <col min="3" max="3" width="16.875" style="9" customWidth="1"/>
    <col min="4" max="4" width="16.125" style="9" customWidth="1"/>
    <col min="5" max="5" width="16.00390625" style="9" customWidth="1"/>
    <col min="6" max="6" width="16.125" style="9" customWidth="1"/>
    <col min="7" max="7" width="17.625" style="9" customWidth="1"/>
    <col min="8" max="8" width="17.625" style="3" customWidth="1"/>
    <col min="9" max="16384" width="9.125" style="3" customWidth="1"/>
  </cols>
  <sheetData>
    <row r="1" ht="6" customHeight="1"/>
    <row r="2" spans="1:7" ht="18.75">
      <c r="A2" s="42" t="s">
        <v>60</v>
      </c>
      <c r="B2" s="42"/>
      <c r="C2" s="42"/>
      <c r="D2" s="42"/>
      <c r="E2" s="42"/>
      <c r="F2" s="42"/>
      <c r="G2" s="42"/>
    </row>
    <row r="3" spans="1:7" ht="18.75">
      <c r="A3" s="42" t="s">
        <v>41</v>
      </c>
      <c r="B3" s="42"/>
      <c r="C3" s="42"/>
      <c r="D3" s="42"/>
      <c r="E3" s="42"/>
      <c r="F3" s="42"/>
      <c r="G3" s="42"/>
    </row>
    <row r="4" ht="8.25" customHeight="1">
      <c r="G4" s="10" t="s">
        <v>37</v>
      </c>
    </row>
    <row r="5" spans="1:7" ht="130.5" customHeight="1">
      <c r="A5" s="4" t="s">
        <v>34</v>
      </c>
      <c r="B5" s="4" t="s">
        <v>35</v>
      </c>
      <c r="C5" s="4" t="s">
        <v>61</v>
      </c>
      <c r="D5" s="4" t="s">
        <v>51</v>
      </c>
      <c r="E5" s="4" t="s">
        <v>62</v>
      </c>
      <c r="F5" s="4" t="s">
        <v>52</v>
      </c>
      <c r="G5" s="5" t="s">
        <v>63</v>
      </c>
    </row>
    <row r="6" spans="1:7" ht="16.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7" ht="16.5">
      <c r="A7" s="29" t="s">
        <v>0</v>
      </c>
      <c r="B7" s="1" t="s">
        <v>1</v>
      </c>
      <c r="C7" s="12">
        <f>SUM(C8:C8)</f>
        <v>72128.07</v>
      </c>
      <c r="D7" s="12">
        <f>SUM(D8:D8)</f>
        <v>150000</v>
      </c>
      <c r="E7" s="11">
        <f>SUM(E8:E8)</f>
        <v>71201.08</v>
      </c>
      <c r="F7" s="13">
        <f aca="true" t="shared" si="0" ref="F7:F14">SUM(E7/D7*100)</f>
        <v>47.46738666666667</v>
      </c>
      <c r="G7" s="14">
        <f aca="true" t="shared" si="1" ref="G7:G14">SUM(E7-C7)</f>
        <v>-926.9900000000052</v>
      </c>
    </row>
    <row r="8" spans="1:7" ht="82.5">
      <c r="A8" s="30" t="s">
        <v>2</v>
      </c>
      <c r="B8" s="2" t="s">
        <v>3</v>
      </c>
      <c r="C8" s="15">
        <v>72128.07</v>
      </c>
      <c r="D8" s="15">
        <v>150000</v>
      </c>
      <c r="E8" s="15">
        <v>71201.08</v>
      </c>
      <c r="F8" s="16">
        <f t="shared" si="0"/>
        <v>47.46738666666667</v>
      </c>
      <c r="G8" s="15">
        <f t="shared" si="1"/>
        <v>-926.9900000000052</v>
      </c>
    </row>
    <row r="9" spans="1:7" ht="16.5">
      <c r="A9" s="29" t="s">
        <v>4</v>
      </c>
      <c r="B9" s="1" t="s">
        <v>5</v>
      </c>
      <c r="C9" s="11">
        <f>SUM(C10:C11)</f>
        <v>5095529.41</v>
      </c>
      <c r="D9" s="12">
        <f>SUM(D10:D11)</f>
        <v>7054645</v>
      </c>
      <c r="E9" s="12">
        <f>SUM(E10:E11)</f>
        <v>460854</v>
      </c>
      <c r="F9" s="13">
        <f t="shared" si="0"/>
        <v>6.532632045978218</v>
      </c>
      <c r="G9" s="14">
        <f t="shared" si="1"/>
        <v>-4634675.41</v>
      </c>
    </row>
    <row r="10" spans="1:7" ht="66">
      <c r="A10" s="30" t="s">
        <v>6</v>
      </c>
      <c r="B10" s="27" t="s">
        <v>54</v>
      </c>
      <c r="C10" s="17">
        <v>4936388.29</v>
      </c>
      <c r="D10" s="17">
        <v>6671245</v>
      </c>
      <c r="E10" s="17">
        <v>331518.7</v>
      </c>
      <c r="F10" s="16">
        <f t="shared" si="0"/>
        <v>4.969367786672503</v>
      </c>
      <c r="G10" s="15">
        <f t="shared" si="1"/>
        <v>-4604869.59</v>
      </c>
    </row>
    <row r="11" spans="1:7" ht="33">
      <c r="A11" s="30" t="s">
        <v>7</v>
      </c>
      <c r="B11" s="27" t="s">
        <v>55</v>
      </c>
      <c r="C11" s="17">
        <v>159141.12</v>
      </c>
      <c r="D11" s="17">
        <v>383400</v>
      </c>
      <c r="E11" s="17">
        <v>129335.3</v>
      </c>
      <c r="F11" s="16">
        <f t="shared" si="0"/>
        <v>33.733776734480955</v>
      </c>
      <c r="G11" s="15">
        <f t="shared" si="1"/>
        <v>-29805.819999999992</v>
      </c>
    </row>
    <row r="12" spans="1:7" ht="16.5">
      <c r="A12" s="29" t="s">
        <v>8</v>
      </c>
      <c r="B12" s="1" t="s">
        <v>9</v>
      </c>
      <c r="C12" s="11">
        <f>SUM(C13:C15)</f>
        <v>1650348.3399999999</v>
      </c>
      <c r="D12" s="12">
        <f>SUM(D13:D15)</f>
        <v>2441674</v>
      </c>
      <c r="E12" s="11">
        <f>SUM(E13:E15)</f>
        <v>632518.8</v>
      </c>
      <c r="F12" s="13">
        <f t="shared" si="0"/>
        <v>25.90512902213809</v>
      </c>
      <c r="G12" s="14">
        <f t="shared" si="1"/>
        <v>-1017829.5399999998</v>
      </c>
    </row>
    <row r="13" spans="1:7" ht="33">
      <c r="A13" s="30" t="s">
        <v>10</v>
      </c>
      <c r="B13" s="2" t="s">
        <v>11</v>
      </c>
      <c r="C13" s="17">
        <v>1428133.94</v>
      </c>
      <c r="D13" s="17">
        <v>1849019</v>
      </c>
      <c r="E13" s="17">
        <v>307000</v>
      </c>
      <c r="F13" s="16">
        <f t="shared" si="0"/>
        <v>16.603398883407905</v>
      </c>
      <c r="G13" s="15">
        <f t="shared" si="1"/>
        <v>-1121133.94</v>
      </c>
    </row>
    <row r="14" spans="1:7" ht="33">
      <c r="A14" s="30" t="s">
        <v>12</v>
      </c>
      <c r="B14" s="2" t="s">
        <v>13</v>
      </c>
      <c r="C14" s="17">
        <v>180000</v>
      </c>
      <c r="D14" s="17">
        <v>200000</v>
      </c>
      <c r="E14" s="17">
        <v>0</v>
      </c>
      <c r="F14" s="16">
        <f t="shared" si="0"/>
        <v>0</v>
      </c>
      <c r="G14" s="15">
        <f t="shared" si="1"/>
        <v>-180000</v>
      </c>
    </row>
    <row r="15" spans="1:7" ht="33">
      <c r="A15" s="30" t="s">
        <v>14</v>
      </c>
      <c r="B15" s="2" t="s">
        <v>15</v>
      </c>
      <c r="C15" s="17">
        <v>42214.4</v>
      </c>
      <c r="D15" s="17">
        <v>392655</v>
      </c>
      <c r="E15" s="17">
        <v>325518.8</v>
      </c>
      <c r="F15" s="16">
        <f aca="true" t="shared" si="2" ref="F15:F34">SUM(E15/D15*100)</f>
        <v>82.90198775006048</v>
      </c>
      <c r="G15" s="15">
        <f aca="true" t="shared" si="3" ref="G15:G34">SUM(E15-C15)</f>
        <v>283304.39999999997</v>
      </c>
    </row>
    <row r="16" spans="1:7" ht="33">
      <c r="A16" s="29" t="s">
        <v>16</v>
      </c>
      <c r="B16" s="1" t="s">
        <v>17</v>
      </c>
      <c r="C16" s="12">
        <f>SUM(C17:C17)</f>
        <v>230336.18</v>
      </c>
      <c r="D16" s="12">
        <f>SUM(D17:D17)</f>
        <v>300000</v>
      </c>
      <c r="E16" s="12">
        <f>SUM(E17)</f>
        <v>123159.35</v>
      </c>
      <c r="F16" s="13">
        <f t="shared" si="2"/>
        <v>41.05311666666667</v>
      </c>
      <c r="G16" s="14">
        <f t="shared" si="3"/>
        <v>-107176.82999999999</v>
      </c>
    </row>
    <row r="17" spans="1:7" ht="66">
      <c r="A17" s="30" t="s">
        <v>18</v>
      </c>
      <c r="B17" s="2" t="s">
        <v>19</v>
      </c>
      <c r="C17" s="17">
        <v>230336.18</v>
      </c>
      <c r="D17" s="17">
        <v>300000</v>
      </c>
      <c r="E17" s="17">
        <v>123159.35</v>
      </c>
      <c r="F17" s="16">
        <f t="shared" si="2"/>
        <v>41.05311666666667</v>
      </c>
      <c r="G17" s="15">
        <f t="shared" si="3"/>
        <v>-107176.82999999999</v>
      </c>
    </row>
    <row r="18" spans="1:7" ht="16.5">
      <c r="A18" s="29" t="s">
        <v>20</v>
      </c>
      <c r="B18" s="1" t="s">
        <v>21</v>
      </c>
      <c r="C18" s="12">
        <f>SUM(C19:C21)</f>
        <v>68179.37</v>
      </c>
      <c r="D18" s="12">
        <f>SUM(D19:D20)</f>
        <v>124500</v>
      </c>
      <c r="E18" s="11">
        <f>SUM(E19:E20)</f>
        <v>85000</v>
      </c>
      <c r="F18" s="13">
        <f t="shared" si="2"/>
        <v>68.27309236947792</v>
      </c>
      <c r="G18" s="14">
        <f t="shared" si="3"/>
        <v>16820.630000000005</v>
      </c>
    </row>
    <row r="19" spans="1:7" ht="16.5">
      <c r="A19" s="30" t="s">
        <v>22</v>
      </c>
      <c r="B19" s="2" t="s">
        <v>23</v>
      </c>
      <c r="C19" s="17">
        <v>12579.37</v>
      </c>
      <c r="D19" s="17">
        <v>123500</v>
      </c>
      <c r="E19" s="17">
        <v>85000</v>
      </c>
      <c r="F19" s="16">
        <f t="shared" si="2"/>
        <v>68.82591093117408</v>
      </c>
      <c r="G19" s="15">
        <f t="shared" si="3"/>
        <v>72420.63</v>
      </c>
    </row>
    <row r="20" spans="1:7" ht="49.5">
      <c r="A20" s="30" t="s">
        <v>24</v>
      </c>
      <c r="B20" s="2" t="s">
        <v>25</v>
      </c>
      <c r="C20" s="15">
        <v>2600</v>
      </c>
      <c r="D20" s="15">
        <v>1000</v>
      </c>
      <c r="E20" s="15">
        <v>0</v>
      </c>
      <c r="F20" s="16">
        <f t="shared" si="2"/>
        <v>0</v>
      </c>
      <c r="G20" s="15">
        <f t="shared" si="3"/>
        <v>-2600</v>
      </c>
    </row>
    <row r="21" spans="1:7" ht="16.5">
      <c r="A21" s="30">
        <v>4082</v>
      </c>
      <c r="B21" s="2" t="s">
        <v>64</v>
      </c>
      <c r="C21" s="15">
        <v>53000</v>
      </c>
      <c r="D21" s="15"/>
      <c r="E21" s="15"/>
      <c r="F21" s="16"/>
      <c r="G21" s="15"/>
    </row>
    <row r="22" spans="1:7" ht="16.5">
      <c r="A22" s="29" t="s">
        <v>26</v>
      </c>
      <c r="B22" s="1" t="s">
        <v>27</v>
      </c>
      <c r="C22" s="12">
        <f>SUM(C23:C24)</f>
        <v>34207.23</v>
      </c>
      <c r="D22" s="12">
        <f>SUM(D23:D24)</f>
        <v>360599.01</v>
      </c>
      <c r="E22" s="12">
        <f>SUM(E23:E24)</f>
        <v>15699.01</v>
      </c>
      <c r="F22" s="13">
        <f t="shared" si="2"/>
        <v>4.3535920966616075</v>
      </c>
      <c r="G22" s="14">
        <f t="shared" si="3"/>
        <v>-18508.22</v>
      </c>
    </row>
    <row r="23" spans="1:7" ht="33" customHeight="1">
      <c r="A23" s="31">
        <v>5031</v>
      </c>
      <c r="B23" s="27" t="s">
        <v>53</v>
      </c>
      <c r="C23" s="24"/>
      <c r="D23" s="26">
        <v>347000</v>
      </c>
      <c r="E23" s="24">
        <v>2100</v>
      </c>
      <c r="F23" s="16">
        <f t="shared" si="2"/>
        <v>0.6051873198847263</v>
      </c>
      <c r="G23" s="15">
        <f t="shared" si="3"/>
        <v>2100</v>
      </c>
    </row>
    <row r="24" spans="1:7" ht="25.5" customHeight="1">
      <c r="A24" s="31">
        <v>5041</v>
      </c>
      <c r="B24" s="27" t="s">
        <v>59</v>
      </c>
      <c r="C24" s="28">
        <v>34207.23</v>
      </c>
      <c r="D24" s="24">
        <v>13599.01</v>
      </c>
      <c r="E24" s="24">
        <v>13599.01</v>
      </c>
      <c r="F24" s="16">
        <f t="shared" si="2"/>
        <v>100</v>
      </c>
      <c r="G24" s="15">
        <f t="shared" si="3"/>
        <v>-20608.22</v>
      </c>
    </row>
    <row r="25" spans="1:7" ht="16.5">
      <c r="A25" s="29" t="s">
        <v>28</v>
      </c>
      <c r="B25" s="1" t="s">
        <v>29</v>
      </c>
      <c r="C25" s="12">
        <f>SUM(C26:C27)</f>
        <v>2057320</v>
      </c>
      <c r="D25" s="12">
        <f>SUM(D26:D27)</f>
        <v>2854200</v>
      </c>
      <c r="E25" s="12">
        <f>SUM(E26:E27)</f>
        <v>2838505.26</v>
      </c>
      <c r="F25" s="13">
        <f t="shared" si="2"/>
        <v>99.45011772125288</v>
      </c>
      <c r="G25" s="14">
        <f t="shared" si="3"/>
        <v>781185.2599999998</v>
      </c>
    </row>
    <row r="26" spans="1:7" ht="66" customHeight="1">
      <c r="A26" s="31">
        <v>7367</v>
      </c>
      <c r="B26" s="27" t="s">
        <v>56</v>
      </c>
      <c r="C26" s="15">
        <v>1992496</v>
      </c>
      <c r="D26" s="15">
        <v>2787000</v>
      </c>
      <c r="E26" s="15">
        <v>2772000</v>
      </c>
      <c r="F26" s="16">
        <f t="shared" si="2"/>
        <v>99.46178686759957</v>
      </c>
      <c r="G26" s="15">
        <f t="shared" si="3"/>
        <v>779504</v>
      </c>
    </row>
    <row r="27" spans="1:7" ht="33">
      <c r="A27" s="30" t="s">
        <v>42</v>
      </c>
      <c r="B27" s="2" t="s">
        <v>43</v>
      </c>
      <c r="C27" s="15">
        <v>64824</v>
      </c>
      <c r="D27" s="15">
        <v>67200</v>
      </c>
      <c r="E27" s="15">
        <v>66505.26</v>
      </c>
      <c r="F27" s="16">
        <f t="shared" si="2"/>
        <v>98.9661607142857</v>
      </c>
      <c r="G27" s="15">
        <f t="shared" si="3"/>
        <v>1681.2599999999948</v>
      </c>
    </row>
    <row r="28" spans="1:7" s="25" customFormat="1" ht="16.5">
      <c r="A28" s="29">
        <v>8000</v>
      </c>
      <c r="B28" s="1" t="s">
        <v>58</v>
      </c>
      <c r="C28" s="14">
        <f>SUM(C29:C30)</f>
        <v>8089</v>
      </c>
      <c r="D28" s="14">
        <f>SUM(D30)</f>
        <v>300000</v>
      </c>
      <c r="E28" s="14">
        <f>SUM(E30)</f>
        <v>113121</v>
      </c>
      <c r="F28" s="13">
        <f t="shared" si="2"/>
        <v>37.707</v>
      </c>
      <c r="G28" s="14">
        <f t="shared" si="3"/>
        <v>105032</v>
      </c>
    </row>
    <row r="29" spans="1:7" s="25" customFormat="1" ht="33">
      <c r="A29" s="30">
        <v>8220</v>
      </c>
      <c r="B29" s="2" t="s">
        <v>65</v>
      </c>
      <c r="C29" s="38">
        <v>8089</v>
      </c>
      <c r="D29" s="38"/>
      <c r="E29" s="38"/>
      <c r="F29" s="39"/>
      <c r="G29" s="38"/>
    </row>
    <row r="30" spans="1:7" ht="26.25" customHeight="1">
      <c r="A30" s="30">
        <v>8311</v>
      </c>
      <c r="B30" s="27" t="s">
        <v>57</v>
      </c>
      <c r="C30" s="15">
        <v>0</v>
      </c>
      <c r="D30" s="15">
        <v>300000</v>
      </c>
      <c r="E30" s="15">
        <v>113121</v>
      </c>
      <c r="F30" s="16">
        <f t="shared" si="2"/>
        <v>37.707</v>
      </c>
      <c r="G30" s="15">
        <f t="shared" si="3"/>
        <v>113121</v>
      </c>
    </row>
    <row r="31" spans="1:7" ht="16.5">
      <c r="A31" s="29" t="s">
        <v>30</v>
      </c>
      <c r="B31" s="1" t="s">
        <v>31</v>
      </c>
      <c r="C31" s="12">
        <f>SUM(C32:C33)</f>
        <v>2429492</v>
      </c>
      <c r="D31" s="12">
        <f>SUM(D32:D33)</f>
        <v>4018979.47</v>
      </c>
      <c r="E31" s="12">
        <f>SUM(E32:E33)</f>
        <v>2123655.2199999997</v>
      </c>
      <c r="F31" s="13">
        <f t="shared" si="2"/>
        <v>52.84065857644203</v>
      </c>
      <c r="G31" s="14">
        <f t="shared" si="3"/>
        <v>-305836.78000000026</v>
      </c>
    </row>
    <row r="32" spans="1:7" ht="33">
      <c r="A32" s="30">
        <v>9740</v>
      </c>
      <c r="B32" s="2" t="s">
        <v>44</v>
      </c>
      <c r="C32" s="15">
        <v>1100000</v>
      </c>
      <c r="D32" s="15">
        <v>1640000</v>
      </c>
      <c r="E32" s="15">
        <v>55000</v>
      </c>
      <c r="F32" s="16">
        <f t="shared" si="2"/>
        <v>3.353658536585366</v>
      </c>
      <c r="G32" s="15">
        <f t="shared" si="3"/>
        <v>-1045000</v>
      </c>
    </row>
    <row r="33" spans="1:7" ht="18.75">
      <c r="A33" s="30" t="s">
        <v>32</v>
      </c>
      <c r="B33" s="2" t="s">
        <v>33</v>
      </c>
      <c r="C33" s="15">
        <v>1329492</v>
      </c>
      <c r="D33" s="21">
        <v>2378979.47</v>
      </c>
      <c r="E33" s="37">
        <v>2068655.22</v>
      </c>
      <c r="F33" s="16">
        <f t="shared" si="2"/>
        <v>86.9555725926462</v>
      </c>
      <c r="G33" s="15">
        <f t="shared" si="3"/>
        <v>739163.22</v>
      </c>
    </row>
    <row r="34" spans="1:7" ht="18.75" customHeight="1">
      <c r="A34" s="32" t="s">
        <v>36</v>
      </c>
      <c r="B34" s="7"/>
      <c r="C34" s="14">
        <f>SUM(C7+C9+C12+C16+C18+C22+C25+C31+C28)</f>
        <v>11645629.600000001</v>
      </c>
      <c r="D34" s="14">
        <f>SUM(D7+D9+D12+D16+D18+D22+D25+D28+D31)</f>
        <v>17604597.48</v>
      </c>
      <c r="E34" s="14">
        <f>SUM(E7+E9+E12+E16+E18+E22+E25+E28+E31)</f>
        <v>6463713.72</v>
      </c>
      <c r="F34" s="13">
        <f t="shared" si="2"/>
        <v>36.71605515174778</v>
      </c>
      <c r="G34" s="14">
        <f t="shared" si="3"/>
        <v>-5181915.880000002</v>
      </c>
    </row>
    <row r="35" spans="1:7" ht="18.75">
      <c r="A35" s="44" t="s">
        <v>45</v>
      </c>
      <c r="B35" s="45"/>
      <c r="C35" s="18"/>
      <c r="D35" s="18"/>
      <c r="E35" s="18"/>
      <c r="F35" s="13"/>
      <c r="G35" s="14"/>
    </row>
    <row r="36" spans="1:7" ht="31.5">
      <c r="A36" s="33">
        <v>8830</v>
      </c>
      <c r="B36" s="36" t="s">
        <v>46</v>
      </c>
      <c r="C36" s="14">
        <f>SUM(C37:C38)</f>
        <v>0</v>
      </c>
      <c r="D36" s="14">
        <f>SUM(D37:D38)</f>
        <v>0</v>
      </c>
      <c r="E36" s="14">
        <f>SUM(E37:E38)</f>
        <v>0</v>
      </c>
      <c r="F36" s="13">
        <v>0</v>
      </c>
      <c r="G36" s="14">
        <v>0</v>
      </c>
    </row>
    <row r="37" spans="1:7" ht="16.5">
      <c r="A37" s="34">
        <v>8831</v>
      </c>
      <c r="B37" s="8" t="s">
        <v>47</v>
      </c>
      <c r="C37" s="22">
        <v>0</v>
      </c>
      <c r="D37" s="22">
        <v>0</v>
      </c>
      <c r="E37" s="22">
        <v>0</v>
      </c>
      <c r="F37" s="19">
        <v>0</v>
      </c>
      <c r="G37" s="20">
        <v>0</v>
      </c>
    </row>
    <row r="38" spans="1:7" ht="16.5">
      <c r="A38" s="34">
        <v>8832</v>
      </c>
      <c r="B38" s="8" t="s">
        <v>48</v>
      </c>
      <c r="C38" s="22">
        <v>0</v>
      </c>
      <c r="D38" s="22">
        <v>0</v>
      </c>
      <c r="E38" s="22">
        <v>0</v>
      </c>
      <c r="F38" s="19">
        <v>0</v>
      </c>
      <c r="G38" s="20">
        <f>SUM(E38-C38)</f>
        <v>0</v>
      </c>
    </row>
    <row r="39" spans="1:7" ht="18.75">
      <c r="A39" s="35"/>
      <c r="B39" s="23" t="s">
        <v>49</v>
      </c>
      <c r="C39" s="14">
        <f>SUM(C37:C38)</f>
        <v>0</v>
      </c>
      <c r="D39" s="14">
        <f>SUM(D37:D38)</f>
        <v>0</v>
      </c>
      <c r="E39" s="14">
        <f>SUM(E37:E38)</f>
        <v>0</v>
      </c>
      <c r="F39" s="13">
        <v>0</v>
      </c>
      <c r="G39" s="14">
        <f>SUM(E39-C39)</f>
        <v>0</v>
      </c>
    </row>
    <row r="40" spans="1:7" ht="31.5" customHeight="1">
      <c r="A40" s="46" t="s">
        <v>50</v>
      </c>
      <c r="B40" s="47"/>
      <c r="C40" s="14">
        <f>SUM(C34+C36)</f>
        <v>11645629.600000001</v>
      </c>
      <c r="D40" s="14">
        <f>SUM(D34+D36)</f>
        <v>17604597.48</v>
      </c>
      <c r="E40" s="14">
        <f>SUM(E34+E36)</f>
        <v>6463713.72</v>
      </c>
      <c r="F40" s="13">
        <f>SUM(E40/D40*100)</f>
        <v>36.71605515174778</v>
      </c>
      <c r="G40" s="14">
        <f>SUM(E40-C40)</f>
        <v>-5181915.880000002</v>
      </c>
    </row>
    <row r="42" spans="1:7" ht="16.5">
      <c r="A42" s="43" t="s">
        <v>38</v>
      </c>
      <c r="B42" s="43"/>
      <c r="C42" s="43"/>
      <c r="D42" s="43"/>
      <c r="E42" s="41"/>
      <c r="F42" s="41"/>
      <c r="G42" s="41"/>
    </row>
    <row r="43" spans="1:7" ht="16.5">
      <c r="A43" s="40" t="s">
        <v>40</v>
      </c>
      <c r="B43" s="40"/>
      <c r="E43" s="41" t="s">
        <v>39</v>
      </c>
      <c r="F43" s="41"/>
      <c r="G43" s="41"/>
    </row>
  </sheetData>
  <sheetProtection/>
  <mergeCells count="8">
    <mergeCell ref="A43:B43"/>
    <mergeCell ref="E43:G43"/>
    <mergeCell ref="A2:G2"/>
    <mergeCell ref="A3:G3"/>
    <mergeCell ref="A42:D42"/>
    <mergeCell ref="E42:G42"/>
    <mergeCell ref="A35:B35"/>
    <mergeCell ref="A40:B40"/>
  </mergeCells>
  <printOptions/>
  <pageMargins left="0.75" right="0.47" top="0.2" bottom="0.2" header="0" footer="0"/>
  <pageSetup fitToHeight="50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2020-07-06T09:52:20Z</cp:lastPrinted>
  <dcterms:created xsi:type="dcterms:W3CDTF">2019-04-05T06:35:54Z</dcterms:created>
  <dcterms:modified xsi:type="dcterms:W3CDTF">2020-07-06T13:18:01Z</dcterms:modified>
  <cp:category/>
  <cp:version/>
  <cp:contentType/>
  <cp:contentStatus/>
</cp:coreProperties>
</file>