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Аркуш1" sheetId="1" r:id="rId1"/>
  </sheets>
  <definedNames>
    <definedName name="_xlnm.Print_Area" localSheetId="0">'Аркуш1'!$B$2:$J$55</definedName>
  </definedNames>
  <calcPr fullCalcOnLoad="1"/>
</workbook>
</file>

<file path=xl/sharedStrings.xml><?xml version="1.0" encoding="utf-8"?>
<sst xmlns="http://schemas.openxmlformats.org/spreadsheetml/2006/main" count="93" uniqueCount="93">
  <si>
    <t>Спеціальний фонд</t>
  </si>
  <si>
    <t>Код</t>
  </si>
  <si>
    <t>Показник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</si>
  <si>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</si>
  <si>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</si>
  <si>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</si>
  <si>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</si>
  <si>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</si>
  <si>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</si>
  <si>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</si>
  <si>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</si>
  <si>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80000</t>
  </si>
  <si>
    <t>Охорона здоров`я </t>
  </si>
  <si>
    <t>80101</t>
  </si>
  <si>
    <t>Лікарні </t>
  </si>
  <si>
    <t>80203</t>
  </si>
  <si>
    <t>Пологові будинки </t>
  </si>
  <si>
    <t>80500</t>
  </si>
  <si>
    <t>Загальні і спеціалізовані стоматологічні поліклініки </t>
  </si>
  <si>
    <t>90000</t>
  </si>
  <si>
    <t>Соціальний захист та соціальне забезпечення </t>
  </si>
  <si>
    <t>Інші видатки 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</si>
  <si>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</si>
  <si>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</si>
  <si>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</si>
  <si>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</si>
  <si>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</si>
  <si>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</si>
  <si>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</si>
  <si>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</si>
  <si>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</si>
  <si>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</si>
  <si>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</si>
  <si>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</si>
  <si>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</si>
  <si>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</si>
  <si>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250000</t>
  </si>
  <si>
    <t>Видатки, не віднесені до основних груп </t>
  </si>
  <si>
    <t>250380</t>
  </si>
  <si>
    <t>Інші субвенції </t>
  </si>
  <si>
    <t>250403</t>
  </si>
  <si>
    <t>Видатки на покриття інших заборгованостей, що виникли у попередні роки </t>
  </si>
  <si>
    <t>250404</t>
  </si>
  <si>
    <t xml:space="preserve">Затверджений план на 2012 рік </t>
  </si>
  <si>
    <t>грн.</t>
  </si>
  <si>
    <t xml:space="preserve">Разом видатків спеціального фонду </t>
  </si>
  <si>
    <t>Всього видатків спеціального фонду</t>
  </si>
  <si>
    <t>Надання державного пільгового кредиту індивідуальним сільським забудовникам</t>
  </si>
  <si>
    <t>Кредитування спеціального фонду</t>
  </si>
  <si>
    <t>Вього  видатків та кредитування спеціального фонду</t>
  </si>
  <si>
    <t>Повернення коштів, наданих для кредитування індивідуальних сільських забудовників</t>
  </si>
  <si>
    <t>Центри первинної медичної (медико-санітарної) допомоги</t>
  </si>
  <si>
    <t>110104</t>
  </si>
  <si>
    <t>Видатки на заходи, передбачені державними і місцевими програмами розвитку культури і мистецтва </t>
  </si>
  <si>
    <t>райдержадміністрації</t>
  </si>
  <si>
    <t>План на                      2015 рік з урахуванням змін</t>
  </si>
  <si>
    <t>Відсоток виконання до уточненого призначення на 2015 рік</t>
  </si>
  <si>
    <t>Начальник фінансового управління</t>
  </si>
  <si>
    <t>150000</t>
  </si>
  <si>
    <t>Будівництво </t>
  </si>
  <si>
    <t>150110</t>
  </si>
  <si>
    <t>Проведення невідкладних відновлювальних робіт, будівництво та реконструкція загальноосвітніх навчальних закладів </t>
  </si>
  <si>
    <t>240000</t>
  </si>
  <si>
    <t>Цільові фонди</t>
  </si>
  <si>
    <t>240601</t>
  </si>
  <si>
    <t>Охорона та раціональне використання природних ресурсів</t>
  </si>
  <si>
    <t>100000</t>
  </si>
  <si>
    <t>Житлово-комунальне господарство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</si>
  <si>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</si>
  <si>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</si>
  <si>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</si>
  <si>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</si>
  <si>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Касові видатки за 2014 рік</t>
  </si>
  <si>
    <t>Касові видатки за 2015 рік</t>
  </si>
  <si>
    <t>Збільшення/ зменшення видатків 2015 року до видатків 2014 року (+;-)</t>
  </si>
  <si>
    <t>070802</t>
  </si>
  <si>
    <t>Методична робота, інші заходи у сфері народної освіти</t>
  </si>
  <si>
    <t>090802</t>
  </si>
  <si>
    <t>Інші програми соціального захисту дітей</t>
  </si>
  <si>
    <t>091106</t>
  </si>
  <si>
    <t>Інші видатки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</si>
  <si>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</si>
  <si>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</si>
  <si>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</si>
  <si>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</si>
  <si>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150101</t>
  </si>
  <si>
    <t>Капітальні вкладення</t>
  </si>
  <si>
    <t>150122</t>
  </si>
  <si>
    <t>Інвестиційні проекти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</si>
  <si>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</si>
  <si>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</si>
  <si>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Ганна Кравчук</t>
  </si>
  <si>
    <t>Інформація про виконання Коломийського районного бюджету по видатках                                                                                            за 2015 рік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</si>
</sst>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0.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7"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 quotePrefix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vertical="center" wrapText="1"/>
    </xf>
    <xf numFmtId="0" fontId="5" fillId="20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20" borderId="10" xfId="0" applyFont="1" applyFill="1" applyBorder="1" applyAlignment="1" quotePrefix="1">
      <alignment/>
    </xf>
    <xf numFmtId="0" fontId="2" fillId="24" borderId="10" xfId="0" applyFont="1" applyFill="1" applyBorder="1" applyAlignment="1" quotePrefix="1">
      <alignment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 quotePrefix="1">
      <alignment horizontal="left"/>
    </xf>
    <xf numFmtId="0" fontId="2" fillId="0" borderId="10" xfId="0" applyFont="1" applyBorder="1" applyAlignment="1" quotePrefix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20" borderId="10" xfId="0" applyFont="1" applyFill="1" applyBorder="1" applyAlignment="1" quotePrefix="1">
      <alignment horizontal="left"/>
    </xf>
    <xf numFmtId="0" fontId="5" fillId="20" borderId="11" xfId="0" applyFont="1" applyFill="1" applyBorder="1" applyAlignment="1">
      <alignment horizontal="left" wrapText="1"/>
    </xf>
    <xf numFmtId="0" fontId="5" fillId="20" borderId="10" xfId="0" applyFont="1" applyFill="1" applyBorder="1" applyAlignment="1">
      <alignment horizontal="left" wrapText="1"/>
    </xf>
    <xf numFmtId="0" fontId="2" fillId="0" borderId="10" xfId="99" applyFont="1" applyFill="1" applyBorder="1" applyAlignment="1" applyProtection="1">
      <alignment vertical="center" wrapText="1"/>
      <protection/>
    </xf>
    <xf numFmtId="0" fontId="5" fillId="20" borderId="10" xfId="0" applyFont="1" applyFill="1" applyBorder="1" applyAlignment="1" quotePrefix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7" fillId="0" borderId="0" xfId="55" applyNumberFormat="1" applyFill="1" applyBorder="1">
      <alignment/>
      <protection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7" fillId="0" borderId="0" xfId="57" applyNumberFormat="1" applyFill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172" fontId="5" fillId="0" borderId="10" xfId="99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58" applyFont="1" applyFill="1" applyBorder="1" quotePrefix="1">
      <alignment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5" fillId="20" borderId="10" xfId="0" applyNumberFormat="1" applyFont="1" applyFill="1" applyBorder="1" applyAlignment="1">
      <alignment horizontal="center" vertical="center" wrapText="1"/>
    </xf>
    <xf numFmtId="2" fontId="5" fillId="20" borderId="10" xfId="0" applyNumberFormat="1" applyFont="1" applyFill="1" applyBorder="1" applyAlignment="1">
      <alignment horizontal="center" vertical="center"/>
    </xf>
    <xf numFmtId="173" fontId="5" fillId="20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173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6" fillId="0" borderId="10" xfId="73" applyNumberFormat="1" applyFont="1" applyFill="1" applyBorder="1" applyAlignment="1">
      <alignment horizontal="center" vertical="center"/>
      <protection/>
    </xf>
    <xf numFmtId="2" fontId="6" fillId="0" borderId="10" xfId="61" applyNumberFormat="1" applyFont="1" applyFill="1" applyBorder="1" applyAlignment="1">
      <alignment horizontal="center" vertical="center"/>
      <protection/>
    </xf>
    <xf numFmtId="2" fontId="6" fillId="0" borderId="10" xfId="94" applyNumberFormat="1" applyFont="1" applyFill="1" applyBorder="1" applyAlignment="1">
      <alignment horizontal="center" vertical="center"/>
      <protection/>
    </xf>
    <xf numFmtId="2" fontId="6" fillId="0" borderId="10" xfId="98" applyNumberFormat="1" applyFont="1" applyFill="1" applyBorder="1" applyAlignment="1">
      <alignment horizontal="center" vertical="center"/>
      <protection/>
    </xf>
    <xf numFmtId="2" fontId="6" fillId="0" borderId="10" xfId="68" applyNumberFormat="1" applyFont="1" applyFill="1" applyBorder="1" applyAlignment="1">
      <alignment horizontal="center" vertical="center"/>
      <protection/>
    </xf>
    <xf numFmtId="2" fontId="5" fillId="20" borderId="10" xfId="0" applyNumberFormat="1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2" fontId="5" fillId="20" borderId="10" xfId="0" applyNumberFormat="1" applyFont="1" applyFill="1" applyBorder="1" applyAlignment="1" quotePrefix="1">
      <alignment horizontal="center" vertical="center"/>
    </xf>
    <xf numFmtId="2" fontId="6" fillId="0" borderId="10" xfId="54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20" borderId="12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4" fontId="6" fillId="0" borderId="10" xfId="78" applyNumberFormat="1" applyFont="1" applyBorder="1" applyAlignment="1">
      <alignment horizontal="center" vertical="center" wrapText="1"/>
      <protection/>
    </xf>
    <xf numFmtId="0" fontId="6" fillId="0" borderId="10" xfId="87" applyFont="1" applyBorder="1" applyAlignment="1" quotePrefix="1">
      <alignment vertical="center" wrapText="1"/>
      <protection/>
    </xf>
    <xf numFmtId="0" fontId="6" fillId="0" borderId="10" xfId="87" applyFont="1" applyBorder="1" applyAlignment="1">
      <alignment vertical="center" wrapText="1"/>
      <protection/>
    </xf>
    <xf numFmtId="0" fontId="6" fillId="0" borderId="10" xfId="92" applyFont="1" applyBorder="1" applyAlignment="1" quotePrefix="1">
      <alignment vertical="center" wrapText="1"/>
      <protection/>
    </xf>
    <xf numFmtId="0" fontId="6" fillId="0" borderId="10" xfId="92" applyFont="1" applyBorder="1" applyAlignment="1">
      <alignment vertical="center" wrapText="1"/>
      <protection/>
    </xf>
    <xf numFmtId="174" fontId="6" fillId="0" borderId="10" xfId="79" applyNumberFormat="1" applyFont="1" applyBorder="1" applyAlignment="1">
      <alignment horizontal="center" vertical="center" wrapText="1"/>
      <protection/>
    </xf>
    <xf numFmtId="174" fontId="6" fillId="0" borderId="10" xfId="80" applyNumberFormat="1" applyFont="1" applyBorder="1" applyAlignment="1">
      <alignment horizontal="center" vertical="center" wrapText="1"/>
      <protection/>
    </xf>
    <xf numFmtId="174" fontId="6" fillId="0" borderId="10" xfId="81" applyNumberFormat="1" applyFont="1" applyBorder="1" applyAlignment="1">
      <alignment horizontal="center" vertical="center" wrapText="1"/>
      <protection/>
    </xf>
    <xf numFmtId="174" fontId="6" fillId="0" borderId="10" xfId="82" applyNumberFormat="1" applyFont="1" applyBorder="1" applyAlignment="1">
      <alignment horizontal="center" vertical="center" wrapText="1"/>
      <protection/>
    </xf>
    <xf numFmtId="174" fontId="6" fillId="0" borderId="10" xfId="83" applyNumberFormat="1" applyFont="1" applyBorder="1" applyAlignment="1">
      <alignment horizontal="center" vertical="center" wrapText="1"/>
      <protection/>
    </xf>
    <xf numFmtId="174" fontId="6" fillId="0" borderId="10" xfId="85" applyNumberFormat="1" applyFont="1" applyBorder="1" applyAlignment="1">
      <alignment horizontal="center" vertical="center" wrapText="1"/>
      <protection/>
    </xf>
    <xf numFmtId="174" fontId="6" fillId="0" borderId="10" xfId="86" applyNumberFormat="1" applyFont="1" applyBorder="1" applyAlignment="1">
      <alignment horizontal="center" vertical="center" wrapText="1"/>
      <protection/>
    </xf>
    <xf numFmtId="174" fontId="6" fillId="0" borderId="10" xfId="88" applyNumberFormat="1" applyFont="1" applyBorder="1" applyAlignment="1">
      <alignment horizontal="center" vertical="center" wrapText="1"/>
      <protection/>
    </xf>
    <xf numFmtId="174" fontId="6" fillId="0" borderId="10" xfId="89" applyNumberFormat="1" applyFont="1" applyBorder="1" applyAlignment="1">
      <alignment horizontal="center" vertical="center" wrapText="1"/>
      <protection/>
    </xf>
    <xf numFmtId="174" fontId="6" fillId="0" borderId="10" xfId="90" applyNumberFormat="1" applyFont="1" applyBorder="1" applyAlignment="1">
      <alignment horizontal="center" vertical="center" wrapText="1"/>
      <protection/>
    </xf>
    <xf numFmtId="174" fontId="6" fillId="0" borderId="10" xfId="91" applyNumberFormat="1" applyFont="1" applyBorder="1" applyAlignment="1">
      <alignment horizontal="center" vertical="center" wrapText="1"/>
      <protection/>
    </xf>
    <xf numFmtId="174" fontId="6" fillId="0" borderId="10" xfId="93" applyNumberFormat="1" applyFont="1" applyBorder="1" applyAlignment="1">
      <alignment horizontal="center" vertical="center" wrapText="1"/>
      <protection/>
    </xf>
    <xf numFmtId="174" fontId="25" fillId="0" borderId="10" xfId="0" applyNumberFormat="1" applyFont="1" applyBorder="1" applyAlignment="1">
      <alignment horizontal="center" vertical="center" wrapText="1"/>
    </xf>
    <xf numFmtId="2" fontId="24" fillId="2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2" fontId="5" fillId="20" borderId="10" xfId="0" applyNumberFormat="1" applyFont="1" applyFill="1" applyBorder="1" applyAlignment="1">
      <alignment horizontal="center" vertical="center"/>
    </xf>
    <xf numFmtId="174" fontId="5" fillId="2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0" borderId="10" xfId="58" applyFont="1" applyFill="1" applyBorder="1" applyAlignment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5" fillId="20" borderId="10" xfId="0" applyNumberFormat="1" applyFont="1" applyFill="1" applyBorder="1" applyAlignment="1">
      <alignment horizontal="center" vertical="center" wrapText="1"/>
    </xf>
    <xf numFmtId="2" fontId="5" fillId="20" borderId="10" xfId="0" applyNumberFormat="1" applyFont="1" applyFill="1" applyBorder="1" applyAlignment="1" quotePrefix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2" fontId="5" fillId="20" borderId="12" xfId="0" applyNumberFormat="1" applyFont="1" applyFill="1" applyBorder="1" applyAlignment="1">
      <alignment horizontal="center" vertical="center" wrapText="1"/>
    </xf>
    <xf numFmtId="2" fontId="7" fillId="0" borderId="0" xfId="72" applyNumberFormat="1" applyFill="1" applyBorder="1">
      <alignment/>
      <protection/>
    </xf>
    <xf numFmtId="0" fontId="2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5" fillId="20" borderId="13" xfId="0" applyFont="1" applyFill="1" applyBorder="1" applyAlignment="1">
      <alignment horizont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ZV1PIV98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2"/>
  <sheetViews>
    <sheetView tabSelected="1" zoomScalePageLayoutView="0" workbookViewId="0" topLeftCell="A1">
      <pane xSplit="3" ySplit="6" topLeftCell="D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3" sqref="D33"/>
    </sheetView>
  </sheetViews>
  <sheetFormatPr defaultColWidth="9.140625" defaultRowHeight="12.75"/>
  <cols>
    <col min="1" max="2" width="9.140625" style="4" customWidth="1"/>
    <col min="3" max="3" width="43.8515625" style="4" customWidth="1"/>
    <col min="4" max="4" width="18.7109375" style="4" customWidth="1"/>
    <col min="5" max="5" width="14.7109375" style="4" hidden="1" customWidth="1"/>
    <col min="6" max="6" width="16.421875" style="4" customWidth="1"/>
    <col min="7" max="7" width="14.140625" style="4" customWidth="1"/>
    <col min="8" max="8" width="17.57421875" style="4" customWidth="1"/>
    <col min="9" max="9" width="18.00390625" style="4" customWidth="1"/>
    <col min="10" max="16384" width="9.140625" style="4" customWidth="1"/>
  </cols>
  <sheetData>
    <row r="1" ht="1.5" customHeight="1"/>
    <row r="2" spans="2:11" ht="34.5" customHeight="1">
      <c r="B2" s="96" t="s">
        <v>92</v>
      </c>
      <c r="C2" s="96"/>
      <c r="D2" s="96"/>
      <c r="E2" s="96"/>
      <c r="F2" s="96"/>
      <c r="G2" s="96"/>
      <c r="H2" s="96"/>
      <c r="I2" s="96"/>
      <c r="J2" s="3"/>
      <c r="K2" s="3"/>
    </row>
    <row r="3" spans="2:11" ht="15.75" customHeight="1">
      <c r="B3" s="95" t="s">
        <v>0</v>
      </c>
      <c r="C3" s="95"/>
      <c r="D3" s="95"/>
      <c r="E3" s="95"/>
      <c r="F3" s="95"/>
      <c r="G3" s="95"/>
      <c r="H3" s="95"/>
      <c r="I3" s="95"/>
      <c r="J3" s="5"/>
      <c r="K3" s="5"/>
    </row>
    <row r="4" ht="12.75">
      <c r="I4" s="93" t="s">
        <v>44</v>
      </c>
    </row>
    <row r="5" spans="2:9" ht="93.75" customHeight="1">
      <c r="B5" s="32" t="s">
        <v>1</v>
      </c>
      <c r="C5" s="32" t="s">
        <v>2</v>
      </c>
      <c r="D5" s="32" t="s">
        <v>72</v>
      </c>
      <c r="E5" s="32" t="s">
        <v>43</v>
      </c>
      <c r="F5" s="83" t="s">
        <v>55</v>
      </c>
      <c r="G5" s="32" t="s">
        <v>73</v>
      </c>
      <c r="H5" s="32" t="s">
        <v>56</v>
      </c>
      <c r="I5" s="33" t="s">
        <v>74</v>
      </c>
    </row>
    <row r="6" spans="2:9" ht="15.75">
      <c r="B6" s="34">
        <v>1</v>
      </c>
      <c r="C6" s="34">
        <v>2</v>
      </c>
      <c r="D6" s="34">
        <v>3</v>
      </c>
      <c r="E6" s="34">
        <v>4</v>
      </c>
      <c r="F6" s="86">
        <v>4</v>
      </c>
      <c r="G6" s="34">
        <v>5</v>
      </c>
      <c r="H6" s="34">
        <v>6</v>
      </c>
      <c r="I6" s="35">
        <v>7</v>
      </c>
    </row>
    <row r="7" spans="2:9" ht="15" customHeight="1">
      <c r="B7" s="10" t="s">
        <v>3</v>
      </c>
      <c r="C7" s="6" t="s">
        <v>4</v>
      </c>
      <c r="D7" s="40">
        <f>SUM(D8)</f>
        <v>10058.04</v>
      </c>
      <c r="E7" s="40">
        <v>9300</v>
      </c>
      <c r="F7" s="81">
        <f>SUM(F8)</f>
        <v>43604</v>
      </c>
      <c r="G7" s="40">
        <f>SUM(G8)</f>
        <v>42721.86</v>
      </c>
      <c r="H7" s="41">
        <f>SUM(G7/F7*100)</f>
        <v>97.97692872213558</v>
      </c>
      <c r="I7" s="40">
        <f>SUM(G7-D7)</f>
        <v>32663.82</v>
      </c>
    </row>
    <row r="8" spans="2:9" ht="19.5" customHeight="1">
      <c r="B8" s="11" t="s">
        <v>5</v>
      </c>
      <c r="C8" s="12" t="s">
        <v>6</v>
      </c>
      <c r="D8" s="66">
        <v>10058.04</v>
      </c>
      <c r="E8" s="42"/>
      <c r="F8" s="80">
        <v>43604</v>
      </c>
      <c r="G8" s="38">
        <v>42721.86</v>
      </c>
      <c r="H8" s="43">
        <f aca="true" t="shared" si="0" ref="H8:H41">SUM(G8/F8*100)</f>
        <v>97.97692872213558</v>
      </c>
      <c r="I8" s="44">
        <f aca="true" t="shared" si="1" ref="I8:I49">SUM(G8-D8)</f>
        <v>32663.82</v>
      </c>
    </row>
    <row r="9" spans="2:9" ht="15.75">
      <c r="B9" s="10" t="s">
        <v>7</v>
      </c>
      <c r="C9" s="6" t="s">
        <v>8</v>
      </c>
      <c r="D9" s="40">
        <f>SUM(D10:D11)</f>
        <v>1940848.4899999998</v>
      </c>
      <c r="E9" s="40">
        <f>SUM(E10:E11)</f>
        <v>0</v>
      </c>
      <c r="F9" s="81">
        <f>SUM(F10:F11)</f>
        <v>7635065.35</v>
      </c>
      <c r="G9" s="40">
        <f>SUM(G10:G11)</f>
        <v>3420661.2800000003</v>
      </c>
      <c r="H9" s="41">
        <f t="shared" si="0"/>
        <v>44.80199085656811</v>
      </c>
      <c r="I9" s="40">
        <f t="shared" si="1"/>
        <v>1479812.7900000005</v>
      </c>
    </row>
    <row r="10" spans="2:9" ht="60.75" customHeight="1">
      <c r="B10" s="11" t="s">
        <v>9</v>
      </c>
      <c r="C10" s="12" t="s">
        <v>10</v>
      </c>
      <c r="D10" s="67">
        <v>1940848.4899999998</v>
      </c>
      <c r="E10" s="42"/>
      <c r="F10" s="80">
        <v>7622065.35</v>
      </c>
      <c r="G10" s="61">
        <v>3407661.2800000003</v>
      </c>
      <c r="H10" s="43">
        <f t="shared" si="0"/>
        <v>44.70784654188252</v>
      </c>
      <c r="I10" s="44">
        <f t="shared" si="1"/>
        <v>1466812.7900000005</v>
      </c>
    </row>
    <row r="11" spans="2:9" ht="37.5" customHeight="1">
      <c r="B11" s="14" t="s">
        <v>75</v>
      </c>
      <c r="C11" s="15" t="s">
        <v>76</v>
      </c>
      <c r="D11" s="45"/>
      <c r="E11" s="42"/>
      <c r="F11" s="80">
        <v>13000</v>
      </c>
      <c r="G11" s="46">
        <v>13000</v>
      </c>
      <c r="H11" s="43">
        <f t="shared" si="0"/>
        <v>100</v>
      </c>
      <c r="I11" s="44">
        <f t="shared" si="1"/>
        <v>13000</v>
      </c>
    </row>
    <row r="12" spans="2:9" ht="15" customHeight="1">
      <c r="B12" s="10" t="s">
        <v>11</v>
      </c>
      <c r="C12" s="6" t="s">
        <v>12</v>
      </c>
      <c r="D12" s="40">
        <f>SUM(D13:D16)</f>
        <v>3657660.6999999997</v>
      </c>
      <c r="E12" s="40">
        <f>SUM(E13:E16)</f>
        <v>0</v>
      </c>
      <c r="F12" s="81">
        <f>SUM(F13:F16)</f>
        <v>8976467.12</v>
      </c>
      <c r="G12" s="40">
        <f>SUM(G13:G16)</f>
        <v>8947909.7</v>
      </c>
      <c r="H12" s="41">
        <f t="shared" si="0"/>
        <v>99.68186348127568</v>
      </c>
      <c r="I12" s="40">
        <f t="shared" si="1"/>
        <v>5290249</v>
      </c>
    </row>
    <row r="13" spans="2:9" ht="15.75">
      <c r="B13" s="11" t="s">
        <v>13</v>
      </c>
      <c r="C13" s="12" t="s">
        <v>14</v>
      </c>
      <c r="D13" s="68">
        <v>1869482.89</v>
      </c>
      <c r="E13" s="42"/>
      <c r="F13" s="80">
        <v>5805106.91</v>
      </c>
      <c r="G13" s="38">
        <v>5778834.99</v>
      </c>
      <c r="H13" s="43">
        <f t="shared" si="0"/>
        <v>99.54743434690681</v>
      </c>
      <c r="I13" s="44">
        <f t="shared" si="1"/>
        <v>3909352.1000000006</v>
      </c>
    </row>
    <row r="14" spans="2:9" ht="19.5" customHeight="1">
      <c r="B14" s="11" t="s">
        <v>15</v>
      </c>
      <c r="C14" s="12" t="s">
        <v>16</v>
      </c>
      <c r="D14" s="68">
        <v>1397959.16</v>
      </c>
      <c r="E14" s="42"/>
      <c r="F14" s="80">
        <v>2214924.93</v>
      </c>
      <c r="G14" s="38">
        <v>2214924.93</v>
      </c>
      <c r="H14" s="43">
        <f t="shared" si="0"/>
        <v>100</v>
      </c>
      <c r="I14" s="44">
        <f t="shared" si="1"/>
        <v>816965.7700000003</v>
      </c>
    </row>
    <row r="15" spans="2:9" ht="30.75" customHeight="1">
      <c r="B15" s="11" t="s">
        <v>17</v>
      </c>
      <c r="C15" s="12" t="s">
        <v>18</v>
      </c>
      <c r="D15" s="68">
        <v>265959.3</v>
      </c>
      <c r="E15" s="42"/>
      <c r="F15" s="80">
        <v>379361.85</v>
      </c>
      <c r="G15" s="38">
        <v>379361.85000000003</v>
      </c>
      <c r="H15" s="43">
        <f t="shared" si="0"/>
        <v>100.00000000000003</v>
      </c>
      <c r="I15" s="44">
        <f t="shared" si="1"/>
        <v>113402.55000000005</v>
      </c>
    </row>
    <row r="16" spans="2:9" ht="30.75" customHeight="1">
      <c r="B16" s="13">
        <v>80800</v>
      </c>
      <c r="C16" s="12" t="s">
        <v>51</v>
      </c>
      <c r="D16" s="68">
        <v>124259.35</v>
      </c>
      <c r="E16" s="42"/>
      <c r="F16" s="80">
        <v>577073.43</v>
      </c>
      <c r="G16" s="38">
        <v>574787.9299999999</v>
      </c>
      <c r="H16" s="43">
        <f>SUM(G16/F16*100)</f>
        <v>99.60394988207997</v>
      </c>
      <c r="I16" s="44">
        <f t="shared" si="1"/>
        <v>450528.57999999996</v>
      </c>
    </row>
    <row r="17" spans="2:9" ht="33.75" customHeight="1">
      <c r="B17" s="10" t="s">
        <v>19</v>
      </c>
      <c r="C17" s="6" t="s">
        <v>20</v>
      </c>
      <c r="D17" s="40">
        <f>SUM(D18:D21)</f>
        <v>325324.2</v>
      </c>
      <c r="E17" s="40">
        <v>425000</v>
      </c>
      <c r="F17" s="81">
        <f>SUM(F18:F21)</f>
        <v>553277.3400000001</v>
      </c>
      <c r="G17" s="40">
        <f>SUM(G18:G21)</f>
        <v>551209.6499999999</v>
      </c>
      <c r="H17" s="41">
        <f t="shared" si="0"/>
        <v>99.62628326690549</v>
      </c>
      <c r="I17" s="40">
        <f t="shared" si="1"/>
        <v>225885.4499999999</v>
      </c>
    </row>
    <row r="18" spans="2:9" ht="15.75">
      <c r="B18" s="14" t="s">
        <v>77</v>
      </c>
      <c r="C18" s="15" t="s">
        <v>78</v>
      </c>
      <c r="D18" s="47"/>
      <c r="E18" s="42"/>
      <c r="F18" s="80">
        <v>203900</v>
      </c>
      <c r="G18" s="38">
        <v>203900</v>
      </c>
      <c r="H18" s="43">
        <f t="shared" si="0"/>
        <v>100</v>
      </c>
      <c r="I18" s="44">
        <f t="shared" si="1"/>
        <v>203900</v>
      </c>
    </row>
    <row r="19" spans="2:9" ht="21" customHeight="1">
      <c r="B19" s="14" t="s">
        <v>79</v>
      </c>
      <c r="C19" s="15" t="s">
        <v>80</v>
      </c>
      <c r="D19" s="69">
        <v>3887.39</v>
      </c>
      <c r="E19" s="42"/>
      <c r="F19" s="80">
        <v>2485</v>
      </c>
      <c r="G19" s="38">
        <v>605.36</v>
      </c>
      <c r="H19" s="43">
        <f t="shared" si="0"/>
        <v>24.36056338028169</v>
      </c>
      <c r="I19" s="44">
        <f t="shared" si="1"/>
        <v>-3282.0299999999997</v>
      </c>
    </row>
    <row r="20" spans="2:9" ht="49.5" customHeight="1">
      <c r="B20" s="14" t="s">
        <v>81</v>
      </c>
      <c r="C20" s="15" t="s">
        <v>82</v>
      </c>
      <c r="D20" s="69">
        <v>318287.81</v>
      </c>
      <c r="E20" s="42"/>
      <c r="F20" s="80">
        <v>275042.34</v>
      </c>
      <c r="G20" s="38">
        <v>274854.29</v>
      </c>
      <c r="H20" s="43">
        <f t="shared" si="0"/>
        <v>99.93162870851083</v>
      </c>
      <c r="I20" s="44">
        <f t="shared" si="1"/>
        <v>-43433.52000000002</v>
      </c>
    </row>
    <row r="21" spans="2:9" ht="50.25" customHeight="1">
      <c r="B21" s="14" t="s">
        <v>83</v>
      </c>
      <c r="C21" s="15" t="s">
        <v>84</v>
      </c>
      <c r="D21" s="69">
        <v>3149</v>
      </c>
      <c r="E21" s="42"/>
      <c r="F21" s="80">
        <v>71850</v>
      </c>
      <c r="G21" s="38">
        <v>71850</v>
      </c>
      <c r="H21" s="43">
        <f t="shared" si="0"/>
        <v>100</v>
      </c>
      <c r="I21" s="44">
        <f t="shared" si="1"/>
        <v>68701</v>
      </c>
    </row>
    <row r="22" spans="2:9" ht="16.5" customHeight="1">
      <c r="B22" s="10" t="s">
        <v>66</v>
      </c>
      <c r="C22" s="26" t="s">
        <v>67</v>
      </c>
      <c r="D22" s="39">
        <f>SUM(D23)</f>
        <v>197153.2</v>
      </c>
      <c r="E22" s="39">
        <f>SUM(E23)</f>
        <v>0</v>
      </c>
      <c r="F22" s="82">
        <f>SUM(F23)</f>
        <v>11759.26</v>
      </c>
      <c r="G22" s="39">
        <f>SUM(G23)</f>
        <v>11759.26</v>
      </c>
      <c r="H22" s="41">
        <f t="shared" si="0"/>
        <v>100</v>
      </c>
      <c r="I22" s="40">
        <f t="shared" si="1"/>
        <v>-185393.94</v>
      </c>
    </row>
    <row r="23" spans="2:9" ht="125.25" customHeight="1">
      <c r="B23" s="1" t="s">
        <v>68</v>
      </c>
      <c r="C23" s="2" t="s">
        <v>69</v>
      </c>
      <c r="D23" s="70">
        <v>197153.2</v>
      </c>
      <c r="E23" s="42"/>
      <c r="F23" s="80">
        <v>11759.26</v>
      </c>
      <c r="G23" s="38">
        <v>11759.26</v>
      </c>
      <c r="H23" s="43">
        <f t="shared" si="0"/>
        <v>100</v>
      </c>
      <c r="I23" s="44">
        <f t="shared" si="1"/>
        <v>-185393.94</v>
      </c>
    </row>
    <row r="24" spans="2:9" ht="21" customHeight="1">
      <c r="B24" s="10" t="s">
        <v>22</v>
      </c>
      <c r="C24" s="6" t="s">
        <v>23</v>
      </c>
      <c r="D24" s="40">
        <f>SUM(D25:D28)</f>
        <v>306945.25999999995</v>
      </c>
      <c r="E24" s="40">
        <v>277908</v>
      </c>
      <c r="F24" s="81">
        <f>SUM(F25:F28)</f>
        <v>655150</v>
      </c>
      <c r="G24" s="40">
        <f>SUM(G25:G28)</f>
        <v>646085.23</v>
      </c>
      <c r="H24" s="41">
        <f t="shared" si="0"/>
        <v>98.61638250782264</v>
      </c>
      <c r="I24" s="40">
        <f t="shared" si="1"/>
        <v>339139.97000000003</v>
      </c>
    </row>
    <row r="25" spans="2:9" ht="47.25" customHeight="1">
      <c r="B25" s="14" t="s">
        <v>52</v>
      </c>
      <c r="C25" s="15" t="s">
        <v>53</v>
      </c>
      <c r="D25" s="71">
        <v>3500</v>
      </c>
      <c r="E25" s="42"/>
      <c r="F25" s="84">
        <v>10980</v>
      </c>
      <c r="G25" s="38">
        <v>10980</v>
      </c>
      <c r="H25" s="60">
        <f t="shared" si="0"/>
        <v>100</v>
      </c>
      <c r="I25" s="42">
        <v>0</v>
      </c>
    </row>
    <row r="26" spans="2:9" ht="15.75">
      <c r="B26" s="11" t="s">
        <v>24</v>
      </c>
      <c r="C26" s="12" t="s">
        <v>25</v>
      </c>
      <c r="D26" s="71">
        <v>7238.51</v>
      </c>
      <c r="E26" s="42"/>
      <c r="F26" s="80">
        <v>27366</v>
      </c>
      <c r="G26" s="38">
        <v>27365.34</v>
      </c>
      <c r="H26" s="43">
        <f t="shared" si="0"/>
        <v>99.99758824819118</v>
      </c>
      <c r="I26" s="44">
        <f t="shared" si="1"/>
        <v>20126.83</v>
      </c>
    </row>
    <row r="27" spans="2:9" ht="31.5" customHeight="1">
      <c r="B27" s="11" t="s">
        <v>26</v>
      </c>
      <c r="C27" s="12" t="s">
        <v>27</v>
      </c>
      <c r="D27" s="71">
        <v>15976.380000000001</v>
      </c>
      <c r="E27" s="42"/>
      <c r="F27" s="80">
        <v>15000</v>
      </c>
      <c r="G27" s="38">
        <v>8559.84</v>
      </c>
      <c r="H27" s="43">
        <f t="shared" si="0"/>
        <v>57.0656</v>
      </c>
      <c r="I27" s="44">
        <f t="shared" si="1"/>
        <v>-7416.540000000001</v>
      </c>
    </row>
    <row r="28" spans="2:9" ht="17.25" customHeight="1">
      <c r="B28" s="11" t="s">
        <v>28</v>
      </c>
      <c r="C28" s="12" t="s">
        <v>29</v>
      </c>
      <c r="D28" s="71">
        <v>280230.36999999994</v>
      </c>
      <c r="E28" s="42"/>
      <c r="F28" s="80">
        <v>601804</v>
      </c>
      <c r="G28" s="38">
        <v>599180.05</v>
      </c>
      <c r="H28" s="43">
        <f t="shared" si="0"/>
        <v>99.5639859489136</v>
      </c>
      <c r="I28" s="44">
        <f t="shared" si="1"/>
        <v>318949.6800000001</v>
      </c>
    </row>
    <row r="29" spans="2:9" ht="16.5" customHeight="1">
      <c r="B29" s="10" t="s">
        <v>30</v>
      </c>
      <c r="C29" s="6" t="s">
        <v>31</v>
      </c>
      <c r="D29" s="40">
        <f>SUM(D30:D31)</f>
        <v>15010.5</v>
      </c>
      <c r="E29" s="40">
        <v>16500</v>
      </c>
      <c r="F29" s="81">
        <f>SUM(F30:F31)</f>
        <v>37313.81</v>
      </c>
      <c r="G29" s="40">
        <f>SUM(G30:G31)</f>
        <v>33283.119999999995</v>
      </c>
      <c r="H29" s="41">
        <f t="shared" si="0"/>
        <v>89.19785998803124</v>
      </c>
      <c r="I29" s="40">
        <f t="shared" si="1"/>
        <v>18272.619999999995</v>
      </c>
    </row>
    <row r="30" spans="2:9" ht="33.75" customHeight="1">
      <c r="B30" s="11" t="s">
        <v>32</v>
      </c>
      <c r="C30" s="12" t="s">
        <v>33</v>
      </c>
      <c r="D30" s="48">
        <v>0</v>
      </c>
      <c r="E30" s="42"/>
      <c r="F30" s="80">
        <v>4000</v>
      </c>
      <c r="G30" s="38">
        <v>1000</v>
      </c>
      <c r="H30" s="43">
        <f t="shared" si="0"/>
        <v>25</v>
      </c>
      <c r="I30" s="44">
        <f t="shared" si="1"/>
        <v>1000</v>
      </c>
    </row>
    <row r="31" spans="2:9" ht="23.25" customHeight="1">
      <c r="B31" s="11" t="s">
        <v>34</v>
      </c>
      <c r="C31" s="12" t="s">
        <v>35</v>
      </c>
      <c r="D31" s="48">
        <v>15010.5</v>
      </c>
      <c r="E31" s="42"/>
      <c r="F31" s="80">
        <v>33313.81</v>
      </c>
      <c r="G31" s="38">
        <v>32283.12</v>
      </c>
      <c r="H31" s="43">
        <f t="shared" si="0"/>
        <v>96.9061179132618</v>
      </c>
      <c r="I31" s="44">
        <f t="shared" si="1"/>
        <v>17272.62</v>
      </c>
    </row>
    <row r="32" spans="2:9" ht="19.5" customHeight="1">
      <c r="B32" s="20" t="s">
        <v>58</v>
      </c>
      <c r="C32" s="7" t="s">
        <v>59</v>
      </c>
      <c r="D32" s="39">
        <f>SUM(D33:D35)</f>
        <v>594891.1</v>
      </c>
      <c r="E32" s="39">
        <f>SUM(E33:E35)</f>
        <v>0</v>
      </c>
      <c r="F32" s="82">
        <f>SUM(F33:F35)</f>
        <v>550000</v>
      </c>
      <c r="G32" s="39">
        <f>SUM(G33:G35)</f>
        <v>550000</v>
      </c>
      <c r="H32" s="41">
        <f t="shared" si="0"/>
        <v>100</v>
      </c>
      <c r="I32" s="40">
        <f t="shared" si="1"/>
        <v>-44891.09999999998</v>
      </c>
    </row>
    <row r="33" spans="2:9" ht="19.5" customHeight="1">
      <c r="B33" s="14" t="s">
        <v>85</v>
      </c>
      <c r="C33" s="15" t="s">
        <v>86</v>
      </c>
      <c r="D33" s="72"/>
      <c r="E33" s="44"/>
      <c r="F33" s="87">
        <v>50000</v>
      </c>
      <c r="G33" s="37">
        <v>50000</v>
      </c>
      <c r="H33" s="43">
        <f t="shared" si="0"/>
        <v>100</v>
      </c>
      <c r="I33" s="44">
        <f t="shared" si="1"/>
        <v>50000</v>
      </c>
    </row>
    <row r="34" spans="2:9" ht="48" customHeight="1">
      <c r="B34" s="21" t="s">
        <v>60</v>
      </c>
      <c r="C34" s="22" t="s">
        <v>61</v>
      </c>
      <c r="D34" s="72"/>
      <c r="E34" s="42"/>
      <c r="F34" s="80">
        <v>500000</v>
      </c>
      <c r="G34" s="49">
        <v>500000</v>
      </c>
      <c r="H34" s="43">
        <f t="shared" si="0"/>
        <v>100</v>
      </c>
      <c r="I34" s="44">
        <f t="shared" si="1"/>
        <v>500000</v>
      </c>
    </row>
    <row r="35" spans="2:9" ht="48" customHeight="1">
      <c r="B35" s="62" t="s">
        <v>87</v>
      </c>
      <c r="C35" s="63" t="s">
        <v>88</v>
      </c>
      <c r="D35" s="73">
        <v>594891.1</v>
      </c>
      <c r="E35" s="42"/>
      <c r="F35" s="78"/>
      <c r="G35" s="49"/>
      <c r="H35" s="43"/>
      <c r="I35" s="44">
        <f t="shared" si="1"/>
        <v>-594891.1</v>
      </c>
    </row>
    <row r="36" spans="2:9" ht="21.75" customHeight="1">
      <c r="B36" s="20" t="s">
        <v>62</v>
      </c>
      <c r="C36" s="23" t="s">
        <v>63</v>
      </c>
      <c r="D36" s="39">
        <f>SUM(D37)</f>
        <v>178091.2</v>
      </c>
      <c r="E36" s="39">
        <f>SUM(E37)</f>
        <v>0</v>
      </c>
      <c r="F36" s="82">
        <f>SUM(F37)</f>
        <v>1676325</v>
      </c>
      <c r="G36" s="39">
        <f>SUM(G37)</f>
        <v>1274859.5</v>
      </c>
      <c r="H36" s="41">
        <f t="shared" si="0"/>
        <v>76.05085529357373</v>
      </c>
      <c r="I36" s="40">
        <f t="shared" si="1"/>
        <v>1096768.3</v>
      </c>
    </row>
    <row r="37" spans="2:9" ht="36" customHeight="1">
      <c r="B37" s="24" t="s">
        <v>64</v>
      </c>
      <c r="C37" s="25" t="s">
        <v>65</v>
      </c>
      <c r="D37" s="74">
        <v>178091.2</v>
      </c>
      <c r="E37" s="42"/>
      <c r="F37" s="80">
        <v>1676325</v>
      </c>
      <c r="G37" s="38">
        <v>1274859.5</v>
      </c>
      <c r="H37" s="43">
        <f t="shared" si="0"/>
        <v>76.05085529357373</v>
      </c>
      <c r="I37" s="44">
        <f t="shared" si="1"/>
        <v>1096768.3</v>
      </c>
    </row>
    <row r="38" spans="2:9" ht="20.25" customHeight="1">
      <c r="B38" s="10" t="s">
        <v>36</v>
      </c>
      <c r="C38" s="6" t="s">
        <v>37</v>
      </c>
      <c r="D38" s="50">
        <f>SUM(D39:D40)</f>
        <v>2919888.9799999995</v>
      </c>
      <c r="E38" s="51">
        <f>SUM(E39:E40)</f>
        <v>0</v>
      </c>
      <c r="F38" s="88">
        <f>SUM(F39:F40)</f>
        <v>823348.36</v>
      </c>
      <c r="G38" s="50">
        <f>SUM(G39:G40)</f>
        <v>823348.3600000001</v>
      </c>
      <c r="H38" s="41">
        <f t="shared" si="0"/>
        <v>100.00000000000003</v>
      </c>
      <c r="I38" s="40">
        <f t="shared" si="1"/>
        <v>-2096540.6199999994</v>
      </c>
    </row>
    <row r="39" spans="2:9" ht="47.25" customHeight="1">
      <c r="B39" s="11" t="s">
        <v>40</v>
      </c>
      <c r="C39" s="12" t="s">
        <v>41</v>
      </c>
      <c r="D39" s="75">
        <v>2634808.9799999995</v>
      </c>
      <c r="E39" s="42"/>
      <c r="F39" s="80">
        <v>767799.36</v>
      </c>
      <c r="G39" s="38">
        <v>767799.3600000001</v>
      </c>
      <c r="H39" s="43">
        <f t="shared" si="0"/>
        <v>100.00000000000003</v>
      </c>
      <c r="I39" s="44">
        <f t="shared" si="1"/>
        <v>-1867009.6199999994</v>
      </c>
    </row>
    <row r="40" spans="2:9" ht="18.75" customHeight="1">
      <c r="B40" s="11" t="s">
        <v>42</v>
      </c>
      <c r="C40" s="12" t="s">
        <v>21</v>
      </c>
      <c r="D40" s="75">
        <v>285080</v>
      </c>
      <c r="E40" s="42"/>
      <c r="F40" s="80">
        <v>55549</v>
      </c>
      <c r="G40" s="38">
        <v>55549</v>
      </c>
      <c r="H40" s="43">
        <f t="shared" si="0"/>
        <v>100</v>
      </c>
      <c r="I40" s="44">
        <f t="shared" si="1"/>
        <v>-229531</v>
      </c>
    </row>
    <row r="41" spans="2:9" ht="21" customHeight="1">
      <c r="B41" s="16">
        <v>900201</v>
      </c>
      <c r="C41" s="7" t="s">
        <v>45</v>
      </c>
      <c r="D41" s="52">
        <f>SUM(D7+D9+D12+D17+D24+D29+D38+D32+D36+D22)</f>
        <v>10145871.669999996</v>
      </c>
      <c r="E41" s="52">
        <f>SUM(E7+E9+E12+E17+E24+E29+E38+E32+E36+E22)</f>
        <v>728708</v>
      </c>
      <c r="F41" s="89">
        <f>SUM(F7+F9+F12+F17+F24+F29+F38+F32+F36+F22)</f>
        <v>20962310.24</v>
      </c>
      <c r="G41" s="52">
        <f>SUM(G7+G9+G12+G17+G24+G29+G38+G32+G36+G22)</f>
        <v>16301837.959999999</v>
      </c>
      <c r="H41" s="41">
        <f t="shared" si="0"/>
        <v>77.76737283895862</v>
      </c>
      <c r="I41" s="40">
        <f t="shared" si="1"/>
        <v>6155966.290000003</v>
      </c>
    </row>
    <row r="42" spans="2:9" ht="63">
      <c r="B42" s="36" t="s">
        <v>70</v>
      </c>
      <c r="C42" s="85" t="s">
        <v>71</v>
      </c>
      <c r="D42" s="76">
        <v>20000</v>
      </c>
      <c r="E42" s="42"/>
      <c r="F42" s="78"/>
      <c r="G42" s="38"/>
      <c r="H42" s="43"/>
      <c r="I42" s="44">
        <f t="shared" si="1"/>
        <v>-20000</v>
      </c>
    </row>
    <row r="43" spans="2:9" ht="78.75">
      <c r="B43" s="64" t="s">
        <v>89</v>
      </c>
      <c r="C43" s="65" t="s">
        <v>90</v>
      </c>
      <c r="D43" s="77">
        <v>2748583.86</v>
      </c>
      <c r="E43" s="42"/>
      <c r="F43" s="78"/>
      <c r="G43" s="38"/>
      <c r="H43" s="43"/>
      <c r="I43" s="44">
        <f t="shared" si="1"/>
        <v>-2748583.86</v>
      </c>
    </row>
    <row r="44" spans="2:9" ht="15.75">
      <c r="B44" s="11" t="s">
        <v>38</v>
      </c>
      <c r="C44" s="12" t="s">
        <v>39</v>
      </c>
      <c r="D44" s="53">
        <v>2292443.07</v>
      </c>
      <c r="E44" s="42"/>
      <c r="F44" s="80">
        <v>4995623.36</v>
      </c>
      <c r="G44" s="38">
        <v>4867892.24</v>
      </c>
      <c r="H44" s="43">
        <f>SUM(G44/F44*100)</f>
        <v>97.44313950841962</v>
      </c>
      <c r="I44" s="44">
        <f>SUM(G44-D44)</f>
        <v>2575449.1700000004</v>
      </c>
    </row>
    <row r="45" spans="2:9" ht="19.5" customHeight="1">
      <c r="B45" s="17">
        <v>900203</v>
      </c>
      <c r="C45" s="8" t="s">
        <v>46</v>
      </c>
      <c r="D45" s="50">
        <f>SUM(D41:D44)</f>
        <v>15206898.599999996</v>
      </c>
      <c r="E45" s="50">
        <f>SUM(E41:E44)</f>
        <v>728708</v>
      </c>
      <c r="F45" s="88">
        <f>SUM(F41:F44)</f>
        <v>25957933.599999998</v>
      </c>
      <c r="G45" s="50">
        <f>SUM(G41:G44)</f>
        <v>21169730.2</v>
      </c>
      <c r="H45" s="41">
        <f>SUM(G45/F45*100)</f>
        <v>81.55398856556133</v>
      </c>
      <c r="I45" s="40">
        <f t="shared" si="1"/>
        <v>5962831.600000003</v>
      </c>
    </row>
    <row r="46" spans="2:9" ht="18" customHeight="1">
      <c r="B46" s="18"/>
      <c r="C46" s="7" t="s">
        <v>48</v>
      </c>
      <c r="D46" s="50"/>
      <c r="E46" s="50"/>
      <c r="F46" s="79"/>
      <c r="G46" s="50"/>
      <c r="H46" s="41"/>
      <c r="I46" s="40"/>
    </row>
    <row r="47" spans="2:9" ht="30.75" customHeight="1">
      <c r="B47" s="13">
        <v>250911</v>
      </c>
      <c r="C47" s="12" t="s">
        <v>47</v>
      </c>
      <c r="D47" s="54">
        <v>105800</v>
      </c>
      <c r="E47" s="55"/>
      <c r="F47" s="90">
        <v>98200</v>
      </c>
      <c r="G47" s="56">
        <v>98200</v>
      </c>
      <c r="H47" s="57">
        <f>SUM(G47/F47*100)</f>
        <v>100</v>
      </c>
      <c r="I47" s="58">
        <f t="shared" si="1"/>
        <v>-7600</v>
      </c>
    </row>
    <row r="48" spans="2:9" ht="51" customHeight="1">
      <c r="B48" s="13">
        <v>250912</v>
      </c>
      <c r="C48" s="19" t="s">
        <v>50</v>
      </c>
      <c r="D48" s="54">
        <v>-80000</v>
      </c>
      <c r="E48" s="55"/>
      <c r="F48" s="90">
        <v>-86000</v>
      </c>
      <c r="G48" s="56">
        <v>-86000</v>
      </c>
      <c r="H48" s="57">
        <f>SUM(G48/F48*100)</f>
        <v>100</v>
      </c>
      <c r="I48" s="58">
        <f t="shared" si="1"/>
        <v>-6000</v>
      </c>
    </row>
    <row r="49" spans="2:11" ht="33.75" customHeight="1">
      <c r="B49" s="97" t="s">
        <v>49</v>
      </c>
      <c r="C49" s="98"/>
      <c r="D49" s="59">
        <f>SUM(D45:D48)</f>
        <v>15232698.599999996</v>
      </c>
      <c r="E49" s="59">
        <f>SUM(E45:E48)</f>
        <v>728708</v>
      </c>
      <c r="F49" s="91">
        <f>SUM(F45:F48)</f>
        <v>25970133.599999998</v>
      </c>
      <c r="G49" s="59">
        <f>SUM(G45:G48)</f>
        <v>21181930.2</v>
      </c>
      <c r="H49" s="41">
        <f>SUM(G49/F49*100)</f>
        <v>81.56265395569625</v>
      </c>
      <c r="I49" s="40">
        <f t="shared" si="1"/>
        <v>5949231.600000003</v>
      </c>
      <c r="K49" s="27"/>
    </row>
    <row r="51" spans="2:5" ht="0.75" customHeight="1">
      <c r="B51" s="94" t="s">
        <v>57</v>
      </c>
      <c r="C51" s="94"/>
      <c r="D51" s="94"/>
      <c r="E51" s="94"/>
    </row>
    <row r="52" spans="2:5" ht="12.75" hidden="1">
      <c r="B52" s="94"/>
      <c r="C52" s="94"/>
      <c r="D52" s="94"/>
      <c r="E52" s="94"/>
    </row>
    <row r="53" spans="2:10" ht="18.75" customHeight="1">
      <c r="B53" s="94"/>
      <c r="C53" s="94"/>
      <c r="D53" s="94"/>
      <c r="E53" s="94"/>
      <c r="G53" s="95" t="s">
        <v>91</v>
      </c>
      <c r="H53" s="95"/>
      <c r="I53" s="95"/>
      <c r="J53" s="95"/>
    </row>
    <row r="54" spans="2:4" ht="15.75" customHeight="1">
      <c r="B54" s="9" t="s">
        <v>54</v>
      </c>
      <c r="D54" s="28"/>
    </row>
    <row r="55" spans="4:7" ht="12.75">
      <c r="D55" s="29"/>
      <c r="F55" s="27"/>
      <c r="G55" s="92"/>
    </row>
    <row r="56" ht="12.75">
      <c r="D56" s="29"/>
    </row>
    <row r="57" spans="4:7" ht="12.75">
      <c r="D57" s="30"/>
      <c r="G57" s="27"/>
    </row>
    <row r="58" ht="12.75">
      <c r="D58" s="29"/>
    </row>
    <row r="59" ht="12.75">
      <c r="D59" s="31"/>
    </row>
    <row r="60" spans="4:6" ht="12.75">
      <c r="D60" s="29"/>
      <c r="F60" s="27"/>
    </row>
    <row r="61" ht="12.75">
      <c r="D61" s="29"/>
    </row>
    <row r="62" ht="12.75">
      <c r="D62" s="30"/>
    </row>
  </sheetData>
  <sheetProtection/>
  <mergeCells count="5">
    <mergeCell ref="B51:E53"/>
    <mergeCell ref="G53:J53"/>
    <mergeCell ref="B2:I2"/>
    <mergeCell ref="B3:I3"/>
    <mergeCell ref="B49:C49"/>
  </mergeCells>
  <printOptions/>
  <pageMargins left="0.76" right="0.28" top="0.2" bottom="0.2" header="0" footer="0.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Kolomyja </dc:creator>
  <cp:keywords/>
  <dc:description/>
  <cp:lastModifiedBy>User</cp:lastModifiedBy>
  <cp:lastPrinted>2016-02-19T09:47:16Z</cp:lastPrinted>
  <dcterms:created xsi:type="dcterms:W3CDTF">2012-04-27T10:27:05Z</dcterms:created>
  <dcterms:modified xsi:type="dcterms:W3CDTF">2016-02-19T09:48:21Z</dcterms:modified>
  <cp:category/>
  <cp:version/>
  <cp:contentType/>
  <cp:contentStatus/>
</cp:coreProperties>
</file>