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785" activeTab="0"/>
  </bookViews>
  <sheets>
    <sheet name="Лист1" sheetId="1" r:id="rId1"/>
  </sheets>
  <definedNames>
    <definedName name="_xlnm.Print_Area" localSheetId="0">'Лист1'!$A$2:$I$93</definedName>
  </definedNames>
  <calcPr fullCalcOnLoad="1"/>
</workbook>
</file>

<file path=xl/sharedStrings.xml><?xml version="1.0" encoding="utf-8"?>
<sst xmlns="http://schemas.openxmlformats.org/spreadsheetml/2006/main" count="174" uniqueCount="174">
  <si>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</si>
  <si>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</si>
  <si>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</si>
  <si>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</si>
  <si>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</si>
  <si>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</si>
  <si>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</si>
  <si>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</si>
  <si>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</si>
  <si>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</si>
  <si>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</si>
  <si>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</si>
  <si>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</si>
  <si>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</si>
  <si>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</si>
  <si>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1140</t>
  </si>
  <si>
    <t>Підвищення кваліфікації, перепідготовка кадрів закладами післядипломної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</si>
  <si>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</si>
  <si>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</si>
  <si>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</si>
  <si>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</si>
  <si>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</si>
  <si>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</si>
  <si>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</si>
  <si>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</si>
  <si>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</si>
  <si>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</si>
  <si>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</si>
  <si>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</si>
  <si>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</si>
  <si>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</si>
  <si>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</si>
  <si>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</si>
  <si>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2141</t>
  </si>
  <si>
    <t>Програми і централізовані заходи з імунопрофілактики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</si>
  <si>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</si>
  <si>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</si>
  <si>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</si>
  <si>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</si>
  <si>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</si>
  <si>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</si>
  <si>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</si>
  <si>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</si>
  <si>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</si>
  <si>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</si>
  <si>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</si>
  <si>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</si>
  <si>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</si>
  <si>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</si>
  <si>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</si>
  <si>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</si>
  <si>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</si>
  <si>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</si>
  <si>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</si>
  <si>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</si>
  <si>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</si>
  <si>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</si>
  <si>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</si>
  <si>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</si>
  <si>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</si>
  <si>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</si>
  <si>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</si>
  <si>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</si>
  <si>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</si>
  <si>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</si>
  <si>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</si>
  <si>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</si>
  <si>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</si>
  <si>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</si>
  <si>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</si>
  <si>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</si>
  <si>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</si>
  <si>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</si>
  <si>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</si>
  <si>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</si>
  <si>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</si>
  <si>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</si>
  <si>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</si>
  <si>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</si>
  <si>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</si>
  <si>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</si>
  <si>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</si>
  <si>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</si>
  <si>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</si>
  <si>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</si>
  <si>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</si>
  <si>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</si>
  <si>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</si>
  <si>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</si>
  <si>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</si>
  <si>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</si>
  <si>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</si>
  <si>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</si>
  <si>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</si>
  <si>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</si>
  <si>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</si>
  <si>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</si>
  <si>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</si>
  <si>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</si>
  <si>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</si>
  <si>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</si>
  <si>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</si>
  <si>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</si>
  <si>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</si>
  <si>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</si>
  <si>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</si>
  <si>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</si>
  <si>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</si>
  <si>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</si>
  <si>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</si>
  <si>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</si>
  <si>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</si>
  <si>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</si>
  <si>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</si>
  <si>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</si>
  <si>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</si>
  <si>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</si>
  <si>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</si>
  <si>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</si>
  <si>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</si>
  <si>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5041</t>
  </si>
  <si>
    <t>Утримання та фінансова підтримка спортивних споруд</t>
  </si>
  <si>
    <t>7000</t>
  </si>
  <si>
    <t>Економічна діяльність</t>
  </si>
  <si>
    <t>7110</t>
  </si>
  <si>
    <t>Реалізація програм в галузі сільського господарства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</si>
  <si>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</si>
  <si>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</si>
  <si>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</si>
  <si>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Сприяння розвитку малого та середнього підприємництва</t>
  </si>
  <si>
    <t>7622</t>
  </si>
  <si>
    <t>Реалізація програм і заходів в галузі туризму та курортів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</si>
  <si>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</si>
  <si>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</si>
  <si>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</si>
  <si>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</si>
  <si>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</si>
  <si>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</si>
  <si>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</si>
  <si>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</si>
  <si>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8700</t>
  </si>
  <si>
    <t>Резервний фонд</t>
  </si>
  <si>
    <t>9000</t>
  </si>
  <si>
    <t>Міжбюджетні трансферти</t>
  </si>
  <si>
    <t>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</si>
  <si>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</si>
  <si>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</si>
  <si>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</si>
  <si>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</si>
  <si>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</si>
  <si>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КПКВКМБ</t>
  </si>
  <si>
    <t xml:space="preserve">Назва </t>
  </si>
  <si>
    <t>План на 2019 рік з урахуванням змін</t>
  </si>
  <si>
    <t>Касові видатки за І квартал 2019 року</t>
  </si>
  <si>
    <t>Відсоток виконання до уточненого призначення на 2019 рік</t>
  </si>
  <si>
    <t>Відсоток виконання до уточненого призначення на І квартал 2019 року</t>
  </si>
  <si>
    <t>Збільшення/ зменшення видатків за І квартал 2019 року до видатків І кварталу  2018 року            (+;-)</t>
  </si>
  <si>
    <t>План на І квартал 2019 року з урахуванням змін</t>
  </si>
  <si>
    <t>1030</t>
  </si>
  <si>
    <t>Надання загальної середньої освіти вечiрнiми (змінними) школами</t>
  </si>
  <si>
    <t>2080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</si>
  <si>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</si>
  <si>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</si>
  <si>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 xml:space="preserve"> Довгострокові кредити індивідуальним забудовникам житла на селі  (надання кредиту)</t>
  </si>
  <si>
    <t>Всього видатків  по районному бюджету</t>
  </si>
  <si>
    <t>Інформація про виконання Коломийського районного бюджету по видатках за І квартал 2019 року</t>
  </si>
  <si>
    <t>грн.</t>
  </si>
  <si>
    <t>Касові видатки за І квартал 2018 року           (у співставних умовах)</t>
  </si>
  <si>
    <t>Начальник фінансового управління</t>
  </si>
  <si>
    <t>Ганна Кравчук</t>
  </si>
  <si>
    <t>райдержадміністрації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</si>
  <si>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</t>
  </si>
  <si>
    <t>Всього видатків та кредитування загального фонду</t>
  </si>
  <si>
    <t>Кредитування загального фонду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</si>
</sst>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 quotePrefix="1">
      <alignment/>
    </xf>
    <xf numFmtId="0" fontId="5" fillId="33" borderId="10" xfId="0" applyFont="1" applyFill="1" applyBorder="1" applyAlignment="1">
      <alignment wrapText="1"/>
    </xf>
    <xf numFmtId="2" fontId="5" fillId="33" borderId="10" xfId="0" applyNumberFormat="1" applyFont="1" applyFill="1" applyBorder="1" applyAlignment="1">
      <alignment wrapText="1"/>
    </xf>
    <xf numFmtId="165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 quotePrefix="1">
      <alignment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0" fontId="6" fillId="0" borderId="10" xfId="52" applyFont="1" applyFill="1" applyBorder="1" applyAlignment="1" applyProtection="1">
      <alignment vertical="center" wrapText="1"/>
      <protection/>
    </xf>
    <xf numFmtId="165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tabSelected="1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00" sqref="B100"/>
    </sheetView>
  </sheetViews>
  <sheetFormatPr defaultColWidth="9.00390625" defaultRowHeight="12.75"/>
  <cols>
    <col min="1" max="1" width="9.125" style="3" customWidth="1"/>
    <col min="2" max="2" width="50.25390625" style="3" customWidth="1"/>
    <col min="3" max="3" width="16.875" style="3" customWidth="1"/>
    <col min="4" max="4" width="16.125" style="3" customWidth="1"/>
    <col min="5" max="6" width="16.00390625" style="3" customWidth="1"/>
    <col min="7" max="7" width="14.00390625" style="3" customWidth="1"/>
    <col min="8" max="8" width="14.375" style="3" customWidth="1"/>
    <col min="9" max="9" width="16.00390625" style="3" customWidth="1"/>
    <col min="10" max="16384" width="9.125" style="3" customWidth="1"/>
  </cols>
  <sheetData>
    <row r="2" spans="1:9" ht="20.25">
      <c r="A2" s="32" t="s">
        <v>165</v>
      </c>
      <c r="B2" s="32"/>
      <c r="C2" s="32"/>
      <c r="D2" s="32"/>
      <c r="E2" s="32"/>
      <c r="F2" s="32"/>
      <c r="G2" s="32"/>
      <c r="H2" s="32"/>
      <c r="I2" s="32"/>
    </row>
    <row r="3" spans="1:9" ht="20.25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ht="18.75">
      <c r="I4" s="10" t="s">
        <v>166</v>
      </c>
    </row>
    <row r="5" spans="1:9" ht="141.75">
      <c r="A5" s="1" t="s">
        <v>150</v>
      </c>
      <c r="B5" s="1" t="s">
        <v>151</v>
      </c>
      <c r="C5" s="1" t="s">
        <v>167</v>
      </c>
      <c r="D5" s="1" t="s">
        <v>152</v>
      </c>
      <c r="E5" s="1" t="s">
        <v>157</v>
      </c>
      <c r="F5" s="1" t="s">
        <v>153</v>
      </c>
      <c r="G5" s="1" t="s">
        <v>154</v>
      </c>
      <c r="H5" s="1" t="s">
        <v>155</v>
      </c>
      <c r="I5" s="2" t="s">
        <v>156</v>
      </c>
    </row>
    <row r="6" spans="1:9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</row>
    <row r="7" spans="1:9" ht="16.5">
      <c r="A7" s="11" t="s">
        <v>1</v>
      </c>
      <c r="B7" s="12" t="s">
        <v>2</v>
      </c>
      <c r="C7" s="12">
        <f>SUM(C8:C9)</f>
        <v>659246.59</v>
      </c>
      <c r="D7" s="13">
        <f>SUM(D8:D9)</f>
        <v>4618300</v>
      </c>
      <c r="E7" s="13">
        <f>SUM(E8:E9)</f>
        <v>1393500</v>
      </c>
      <c r="F7" s="12">
        <f>SUM(F8:F9)</f>
        <v>1099110.79</v>
      </c>
      <c r="G7" s="14">
        <f>SUM(F7/D7*100)</f>
        <v>23.799034060152007</v>
      </c>
      <c r="H7" s="14">
        <f>SUM(F7/E7*100)</f>
        <v>78.87411481880157</v>
      </c>
      <c r="I7" s="15">
        <f>SUM(F7-C7)</f>
        <v>439864.20000000007</v>
      </c>
    </row>
    <row r="8" spans="1:9" ht="82.5">
      <c r="A8" s="16" t="s">
        <v>3</v>
      </c>
      <c r="B8" s="17" t="s">
        <v>4</v>
      </c>
      <c r="C8" s="18">
        <v>659246.59</v>
      </c>
      <c r="D8" s="18">
        <v>4221300</v>
      </c>
      <c r="E8" s="18">
        <v>1233500</v>
      </c>
      <c r="F8" s="18">
        <v>945563.39</v>
      </c>
      <c r="G8" s="19">
        <f aca="true" t="shared" si="0" ref="G8:G74">SUM(F8/D8*100)</f>
        <v>22.39981498590482</v>
      </c>
      <c r="H8" s="19">
        <f aca="true" t="shared" si="1" ref="H8:H71">SUM(F8/E8*100)</f>
        <v>76.65694284556142</v>
      </c>
      <c r="I8" s="18">
        <f aca="true" t="shared" si="2" ref="I8:I74">SUM(F8-C8)</f>
        <v>286316.80000000005</v>
      </c>
    </row>
    <row r="9" spans="1:9" ht="33">
      <c r="A9" s="16" t="s">
        <v>5</v>
      </c>
      <c r="B9" s="17" t="s">
        <v>6</v>
      </c>
      <c r="C9" s="20">
        <v>0</v>
      </c>
      <c r="D9" s="18">
        <v>397000</v>
      </c>
      <c r="E9" s="18">
        <v>160000</v>
      </c>
      <c r="F9" s="18">
        <v>153547.4</v>
      </c>
      <c r="G9" s="19">
        <f t="shared" si="0"/>
        <v>38.67692695214105</v>
      </c>
      <c r="H9" s="19">
        <f t="shared" si="1"/>
        <v>95.967125</v>
      </c>
      <c r="I9" s="18">
        <f t="shared" si="2"/>
        <v>153547.4</v>
      </c>
    </row>
    <row r="10" spans="1:9" ht="16.5">
      <c r="A10" s="11" t="s">
        <v>7</v>
      </c>
      <c r="B10" s="12" t="s">
        <v>8</v>
      </c>
      <c r="C10" s="12">
        <f>SUM(C11:C19)</f>
        <v>30655854.680000007</v>
      </c>
      <c r="D10" s="13">
        <f>SUM(D11:D19)</f>
        <v>139378900</v>
      </c>
      <c r="E10" s="13">
        <f>SUM(E11:E19)</f>
        <v>38782784</v>
      </c>
      <c r="F10" s="12">
        <f>SUM(F11:F19)</f>
        <v>31534125.109999996</v>
      </c>
      <c r="G10" s="14">
        <f t="shared" si="0"/>
        <v>22.624748157719708</v>
      </c>
      <c r="H10" s="14">
        <f t="shared" si="1"/>
        <v>81.30959631469467</v>
      </c>
      <c r="I10" s="15">
        <f t="shared" si="2"/>
        <v>878270.4299999885</v>
      </c>
    </row>
    <row r="11" spans="1:9" ht="82.5">
      <c r="A11" s="16" t="s">
        <v>9</v>
      </c>
      <c r="B11" s="17" t="s">
        <v>10</v>
      </c>
      <c r="C11" s="18">
        <v>27767726.67</v>
      </c>
      <c r="D11" s="18">
        <v>127070800</v>
      </c>
      <c r="E11" s="18">
        <v>35171124</v>
      </c>
      <c r="F11" s="18">
        <v>28797522.88</v>
      </c>
      <c r="G11" s="19">
        <f t="shared" si="0"/>
        <v>22.66258092339074</v>
      </c>
      <c r="H11" s="19">
        <f t="shared" si="1"/>
        <v>81.8783126749091</v>
      </c>
      <c r="I11" s="18">
        <f t="shared" si="2"/>
        <v>1029796.2099999972</v>
      </c>
    </row>
    <row r="12" spans="1:9" ht="33">
      <c r="A12" s="21" t="s">
        <v>158</v>
      </c>
      <c r="B12" s="17" t="s">
        <v>159</v>
      </c>
      <c r="C12" s="18">
        <v>242476.78</v>
      </c>
      <c r="D12" s="18">
        <v>0</v>
      </c>
      <c r="E12" s="18">
        <v>0</v>
      </c>
      <c r="F12" s="18">
        <v>0</v>
      </c>
      <c r="G12" s="19">
        <v>0</v>
      </c>
      <c r="H12" s="19">
        <v>0</v>
      </c>
      <c r="I12" s="18">
        <f t="shared" si="2"/>
        <v>-242476.78</v>
      </c>
    </row>
    <row r="13" spans="1:9" ht="49.5">
      <c r="A13" s="16" t="s">
        <v>11</v>
      </c>
      <c r="B13" s="17" t="s">
        <v>12</v>
      </c>
      <c r="C13" s="18">
        <v>464417.28</v>
      </c>
      <c r="D13" s="18">
        <v>2414800</v>
      </c>
      <c r="E13" s="18">
        <v>661600</v>
      </c>
      <c r="F13" s="18">
        <v>457682.06</v>
      </c>
      <c r="G13" s="19">
        <f t="shared" si="0"/>
        <v>18.953207719065762</v>
      </c>
      <c r="H13" s="19">
        <f t="shared" si="1"/>
        <v>69.17806227327691</v>
      </c>
      <c r="I13" s="18">
        <f t="shared" si="2"/>
        <v>-6735.22000000003</v>
      </c>
    </row>
    <row r="14" spans="1:9" ht="66">
      <c r="A14" s="16" t="s">
        <v>13</v>
      </c>
      <c r="B14" s="17" t="s">
        <v>14</v>
      </c>
      <c r="C14" s="18">
        <v>1297951.87</v>
      </c>
      <c r="D14" s="18">
        <v>4513700</v>
      </c>
      <c r="E14" s="18">
        <v>1340970</v>
      </c>
      <c r="F14" s="18">
        <v>1146168.4</v>
      </c>
      <c r="G14" s="19">
        <f t="shared" si="0"/>
        <v>25.393101003611225</v>
      </c>
      <c r="H14" s="19">
        <f t="shared" si="1"/>
        <v>85.47308291758951</v>
      </c>
      <c r="I14" s="18">
        <f t="shared" si="2"/>
        <v>-151783.4700000002</v>
      </c>
    </row>
    <row r="15" spans="1:9" ht="33">
      <c r="A15" s="16" t="s">
        <v>15</v>
      </c>
      <c r="B15" s="17" t="s">
        <v>16</v>
      </c>
      <c r="C15" s="18">
        <v>0</v>
      </c>
      <c r="D15" s="18">
        <v>200000</v>
      </c>
      <c r="E15" s="18">
        <v>70000</v>
      </c>
      <c r="F15" s="18">
        <v>0</v>
      </c>
      <c r="G15" s="19">
        <f t="shared" si="0"/>
        <v>0</v>
      </c>
      <c r="H15" s="19">
        <f t="shared" si="1"/>
        <v>0</v>
      </c>
      <c r="I15" s="18">
        <f t="shared" si="2"/>
        <v>0</v>
      </c>
    </row>
    <row r="16" spans="1:9" ht="33">
      <c r="A16" s="16" t="s">
        <v>17</v>
      </c>
      <c r="B16" s="17" t="s">
        <v>18</v>
      </c>
      <c r="C16" s="18">
        <v>332365.34</v>
      </c>
      <c r="D16" s="18">
        <v>1590000</v>
      </c>
      <c r="E16" s="18">
        <v>530320</v>
      </c>
      <c r="F16" s="18">
        <v>356847.34</v>
      </c>
      <c r="G16" s="19">
        <f t="shared" si="0"/>
        <v>22.443228930817614</v>
      </c>
      <c r="H16" s="19">
        <f t="shared" si="1"/>
        <v>67.28905943581235</v>
      </c>
      <c r="I16" s="18">
        <f t="shared" si="2"/>
        <v>24482</v>
      </c>
    </row>
    <row r="17" spans="1:9" ht="33">
      <c r="A17" s="16" t="s">
        <v>19</v>
      </c>
      <c r="B17" s="17" t="s">
        <v>20</v>
      </c>
      <c r="C17" s="18">
        <v>508631.76</v>
      </c>
      <c r="D17" s="18">
        <v>2429300</v>
      </c>
      <c r="E17" s="18">
        <v>742170</v>
      </c>
      <c r="F17" s="18">
        <v>609645.58</v>
      </c>
      <c r="G17" s="19">
        <f t="shared" si="0"/>
        <v>25.09552463672663</v>
      </c>
      <c r="H17" s="19">
        <f t="shared" si="1"/>
        <v>82.1436571135993</v>
      </c>
      <c r="I17" s="18">
        <f t="shared" si="2"/>
        <v>101013.81999999995</v>
      </c>
    </row>
    <row r="18" spans="1:9" ht="16.5">
      <c r="A18" s="16" t="s">
        <v>21</v>
      </c>
      <c r="B18" s="17" t="s">
        <v>22</v>
      </c>
      <c r="C18" s="18">
        <v>16500</v>
      </c>
      <c r="D18" s="18">
        <v>330000</v>
      </c>
      <c r="E18" s="18">
        <v>67000</v>
      </c>
      <c r="F18" s="18">
        <v>21548</v>
      </c>
      <c r="G18" s="19">
        <f t="shared" si="0"/>
        <v>6.52969696969697</v>
      </c>
      <c r="H18" s="19">
        <f t="shared" si="1"/>
        <v>32.16119402985075</v>
      </c>
      <c r="I18" s="18">
        <f t="shared" si="2"/>
        <v>5048</v>
      </c>
    </row>
    <row r="19" spans="1:9" ht="33">
      <c r="A19" s="16" t="s">
        <v>23</v>
      </c>
      <c r="B19" s="17" t="s">
        <v>24</v>
      </c>
      <c r="C19" s="17">
        <v>25784.98</v>
      </c>
      <c r="D19" s="18">
        <v>830300</v>
      </c>
      <c r="E19" s="18">
        <v>199600</v>
      </c>
      <c r="F19" s="18">
        <v>144710.85</v>
      </c>
      <c r="G19" s="19">
        <f t="shared" si="0"/>
        <v>17.42874262314826</v>
      </c>
      <c r="H19" s="19">
        <f t="shared" si="1"/>
        <v>72.50042585170341</v>
      </c>
      <c r="I19" s="18">
        <f t="shared" si="2"/>
        <v>118925.87000000001</v>
      </c>
    </row>
    <row r="20" spans="1:9" ht="16.5">
      <c r="A20" s="11" t="s">
        <v>25</v>
      </c>
      <c r="B20" s="12" t="s">
        <v>26</v>
      </c>
      <c r="C20" s="12">
        <f>SUM(C21:C30)</f>
        <v>34670718.160000004</v>
      </c>
      <c r="D20" s="13">
        <f>SUM(D21:D30)</f>
        <v>127572649.34</v>
      </c>
      <c r="E20" s="12">
        <f>SUM(E21:E30)</f>
        <v>34254794.34</v>
      </c>
      <c r="F20" s="12">
        <f>SUM(F21:F30)</f>
        <v>32791943.99</v>
      </c>
      <c r="G20" s="14">
        <f t="shared" si="0"/>
        <v>25.70452535057465</v>
      </c>
      <c r="H20" s="14">
        <f t="shared" si="1"/>
        <v>95.72950187503591</v>
      </c>
      <c r="I20" s="15">
        <f t="shared" si="2"/>
        <v>-1878774.1700000055</v>
      </c>
    </row>
    <row r="21" spans="1:9" ht="33">
      <c r="A21" s="22" t="s">
        <v>27</v>
      </c>
      <c r="B21" s="17" t="s">
        <v>28</v>
      </c>
      <c r="C21" s="18">
        <v>21960181.69</v>
      </c>
      <c r="D21" s="18">
        <v>99524243.19</v>
      </c>
      <c r="E21" s="18">
        <v>26033068.19</v>
      </c>
      <c r="F21" s="18">
        <v>25221013.11</v>
      </c>
      <c r="G21" s="19">
        <f t="shared" si="0"/>
        <v>25.341577390195276</v>
      </c>
      <c r="H21" s="19">
        <f t="shared" si="1"/>
        <v>96.88067855055236</v>
      </c>
      <c r="I21" s="18">
        <f t="shared" si="2"/>
        <v>3260831.419999998</v>
      </c>
    </row>
    <row r="22" spans="1:9" ht="33">
      <c r="A22" s="22" t="s">
        <v>29</v>
      </c>
      <c r="B22" s="17" t="s">
        <v>30</v>
      </c>
      <c r="C22" s="18">
        <v>4175686.29</v>
      </c>
      <c r="D22" s="18">
        <v>18581000</v>
      </c>
      <c r="E22" s="18">
        <v>4989600</v>
      </c>
      <c r="F22" s="18">
        <v>4928272.14</v>
      </c>
      <c r="G22" s="19">
        <f t="shared" si="0"/>
        <v>26.523180345514234</v>
      </c>
      <c r="H22" s="19">
        <f t="shared" si="1"/>
        <v>98.77088624338623</v>
      </c>
      <c r="I22" s="18">
        <f t="shared" si="2"/>
        <v>752585.8499999996</v>
      </c>
    </row>
    <row r="23" spans="1:9" ht="49.5">
      <c r="A23" s="22" t="s">
        <v>160</v>
      </c>
      <c r="B23" s="17" t="s">
        <v>161</v>
      </c>
      <c r="C23" s="18">
        <v>258300</v>
      </c>
      <c r="D23" s="18"/>
      <c r="E23" s="18"/>
      <c r="F23" s="18"/>
      <c r="G23" s="19"/>
      <c r="H23" s="19"/>
      <c r="I23" s="18"/>
    </row>
    <row r="24" spans="1:9" ht="16.5">
      <c r="A24" s="22" t="s">
        <v>31</v>
      </c>
      <c r="B24" s="17" t="s">
        <v>32</v>
      </c>
      <c r="C24" s="18">
        <v>1227031.31</v>
      </c>
      <c r="D24" s="18">
        <v>4053800</v>
      </c>
      <c r="E24" s="18">
        <v>1068900</v>
      </c>
      <c r="F24" s="18">
        <v>1056415.05</v>
      </c>
      <c r="G24" s="19">
        <f t="shared" si="0"/>
        <v>26.059870985248413</v>
      </c>
      <c r="H24" s="19">
        <f t="shared" si="1"/>
        <v>98.83198147628404</v>
      </c>
      <c r="I24" s="18">
        <f t="shared" si="2"/>
        <v>-170616.26</v>
      </c>
    </row>
    <row r="25" spans="1:9" ht="16.5">
      <c r="A25" s="23">
        <v>2110</v>
      </c>
      <c r="B25" s="24" t="s">
        <v>162</v>
      </c>
      <c r="C25" s="18">
        <v>6717267.67</v>
      </c>
      <c r="D25" s="18"/>
      <c r="E25" s="18"/>
      <c r="F25" s="18"/>
      <c r="G25" s="19"/>
      <c r="H25" s="19"/>
      <c r="I25" s="18"/>
    </row>
    <row r="26" spans="1:9" ht="33">
      <c r="A26" s="22" t="s">
        <v>33</v>
      </c>
      <c r="B26" s="17" t="s">
        <v>34</v>
      </c>
      <c r="C26" s="18">
        <v>0</v>
      </c>
      <c r="D26" s="18">
        <v>30000</v>
      </c>
      <c r="E26" s="18">
        <v>10000</v>
      </c>
      <c r="F26" s="18">
        <v>0</v>
      </c>
      <c r="G26" s="19">
        <f t="shared" si="0"/>
        <v>0</v>
      </c>
      <c r="H26" s="19">
        <f t="shared" si="1"/>
        <v>0</v>
      </c>
      <c r="I26" s="18">
        <f t="shared" si="2"/>
        <v>0</v>
      </c>
    </row>
    <row r="27" spans="1:9" ht="33">
      <c r="A27" s="22" t="s">
        <v>35</v>
      </c>
      <c r="B27" s="17" t="s">
        <v>36</v>
      </c>
      <c r="C27" s="25">
        <v>0</v>
      </c>
      <c r="D27" s="18">
        <v>30000</v>
      </c>
      <c r="E27" s="18">
        <v>10000</v>
      </c>
      <c r="F27" s="18">
        <v>0</v>
      </c>
      <c r="G27" s="19">
        <f t="shared" si="0"/>
        <v>0</v>
      </c>
      <c r="H27" s="19">
        <f t="shared" si="1"/>
        <v>0</v>
      </c>
      <c r="I27" s="18">
        <f t="shared" si="2"/>
        <v>0</v>
      </c>
    </row>
    <row r="28" spans="1:9" ht="33">
      <c r="A28" s="22" t="s">
        <v>37</v>
      </c>
      <c r="B28" s="17" t="s">
        <v>38</v>
      </c>
      <c r="C28" s="25">
        <v>0</v>
      </c>
      <c r="D28" s="18">
        <v>3924800</v>
      </c>
      <c r="E28" s="18">
        <v>981000</v>
      </c>
      <c r="F28" s="18">
        <v>975578.34</v>
      </c>
      <c r="G28" s="19">
        <f t="shared" si="0"/>
        <v>24.856765695067264</v>
      </c>
      <c r="H28" s="19">
        <f t="shared" si="1"/>
        <v>99.44733333333333</v>
      </c>
      <c r="I28" s="18">
        <f t="shared" si="2"/>
        <v>975578.34</v>
      </c>
    </row>
    <row r="29" spans="1:9" ht="33">
      <c r="A29" s="22" t="s">
        <v>39</v>
      </c>
      <c r="B29" s="17" t="s">
        <v>40</v>
      </c>
      <c r="C29" s="18">
        <v>332251.2</v>
      </c>
      <c r="D29" s="18">
        <v>495906.15</v>
      </c>
      <c r="E29" s="18">
        <v>495906.15</v>
      </c>
      <c r="F29" s="18">
        <v>406195.63</v>
      </c>
      <c r="G29" s="19">
        <f t="shared" si="0"/>
        <v>81.90977869502122</v>
      </c>
      <c r="H29" s="19">
        <f t="shared" si="1"/>
        <v>81.90977869502122</v>
      </c>
      <c r="I29" s="18">
        <f t="shared" si="2"/>
        <v>73944.43</v>
      </c>
    </row>
    <row r="30" spans="1:9" ht="33">
      <c r="A30" s="22" t="s">
        <v>41</v>
      </c>
      <c r="B30" s="17" t="s">
        <v>42</v>
      </c>
      <c r="C30" s="25">
        <v>0</v>
      </c>
      <c r="D30" s="18">
        <v>932900</v>
      </c>
      <c r="E30" s="18">
        <v>666320</v>
      </c>
      <c r="F30" s="18">
        <v>204469.72</v>
      </c>
      <c r="G30" s="19">
        <f t="shared" si="0"/>
        <v>21.917646049951763</v>
      </c>
      <c r="H30" s="19">
        <f t="shared" si="1"/>
        <v>30.6864149357666</v>
      </c>
      <c r="I30" s="18">
        <f t="shared" si="2"/>
        <v>204469.72</v>
      </c>
    </row>
    <row r="31" spans="1:9" ht="33">
      <c r="A31" s="11" t="s">
        <v>43</v>
      </c>
      <c r="B31" s="12" t="s">
        <v>44</v>
      </c>
      <c r="C31" s="13">
        <f>SUM(C32:C60)</f>
        <v>156919030.73000002</v>
      </c>
      <c r="D31" s="13">
        <f>SUM(D32:D60)</f>
        <v>320777700</v>
      </c>
      <c r="E31" s="13">
        <f>SUM(E32:E60)</f>
        <v>108364297.17999999</v>
      </c>
      <c r="F31" s="12">
        <f>SUM(F32:F60)</f>
        <v>96581888.43999998</v>
      </c>
      <c r="G31" s="14">
        <f t="shared" si="0"/>
        <v>30.108666668537115</v>
      </c>
      <c r="H31" s="14">
        <f t="shared" si="1"/>
        <v>89.12703810515315</v>
      </c>
      <c r="I31" s="15">
        <f t="shared" si="2"/>
        <v>-60337142.29000004</v>
      </c>
    </row>
    <row r="32" spans="1:9" ht="49.5">
      <c r="A32" s="16" t="s">
        <v>45</v>
      </c>
      <c r="B32" s="17" t="s">
        <v>46</v>
      </c>
      <c r="C32" s="18">
        <v>10593415.75</v>
      </c>
      <c r="D32" s="18">
        <v>14000000</v>
      </c>
      <c r="E32" s="18">
        <v>10277900.28</v>
      </c>
      <c r="F32" s="18">
        <v>10277900.28</v>
      </c>
      <c r="G32" s="19">
        <f t="shared" si="0"/>
        <v>73.41357342857142</v>
      </c>
      <c r="H32" s="19">
        <f t="shared" si="1"/>
        <v>100</v>
      </c>
      <c r="I32" s="18">
        <f t="shared" si="2"/>
        <v>-315515.47000000067</v>
      </c>
    </row>
    <row r="33" spans="1:9" ht="49.5">
      <c r="A33" s="16" t="s">
        <v>47</v>
      </c>
      <c r="B33" s="17" t="s">
        <v>48</v>
      </c>
      <c r="C33" s="18">
        <v>94618726.37</v>
      </c>
      <c r="D33" s="18">
        <v>76299300</v>
      </c>
      <c r="E33" s="18">
        <v>46212996.9</v>
      </c>
      <c r="F33" s="18">
        <v>36649744.96</v>
      </c>
      <c r="G33" s="19">
        <f t="shared" si="0"/>
        <v>48.03418243679824</v>
      </c>
      <c r="H33" s="19">
        <f t="shared" si="1"/>
        <v>79.3061420346881</v>
      </c>
      <c r="I33" s="18">
        <f t="shared" si="2"/>
        <v>-57968981.410000004</v>
      </c>
    </row>
    <row r="34" spans="1:9" ht="66">
      <c r="A34" s="16" t="s">
        <v>49</v>
      </c>
      <c r="B34" s="17" t="s">
        <v>50</v>
      </c>
      <c r="C34" s="18">
        <v>48699.99</v>
      </c>
      <c r="D34" s="18">
        <v>300000</v>
      </c>
      <c r="E34" s="18">
        <v>75000</v>
      </c>
      <c r="F34" s="18">
        <v>17272.15</v>
      </c>
      <c r="G34" s="19">
        <f t="shared" si="0"/>
        <v>5.757383333333334</v>
      </c>
      <c r="H34" s="19">
        <f t="shared" si="1"/>
        <v>23.029533333333337</v>
      </c>
      <c r="I34" s="18">
        <f t="shared" si="2"/>
        <v>-31427.839999999997</v>
      </c>
    </row>
    <row r="35" spans="1:9" ht="66">
      <c r="A35" s="16" t="s">
        <v>51</v>
      </c>
      <c r="B35" s="17" t="s">
        <v>52</v>
      </c>
      <c r="C35" s="18">
        <v>614480.82</v>
      </c>
      <c r="D35" s="18">
        <v>2384100</v>
      </c>
      <c r="E35" s="18">
        <v>596100</v>
      </c>
      <c r="F35" s="18">
        <v>442651.25</v>
      </c>
      <c r="G35" s="19">
        <f t="shared" si="0"/>
        <v>18.566807180906842</v>
      </c>
      <c r="H35" s="19">
        <f t="shared" si="1"/>
        <v>74.25788458312364</v>
      </c>
      <c r="I35" s="18">
        <f t="shared" si="2"/>
        <v>-171829.56999999995</v>
      </c>
    </row>
    <row r="36" spans="1:9" ht="33">
      <c r="A36" s="16" t="s">
        <v>53</v>
      </c>
      <c r="B36" s="17" t="s">
        <v>54</v>
      </c>
      <c r="C36" s="18">
        <v>315809.88</v>
      </c>
      <c r="D36" s="18">
        <v>1554453</v>
      </c>
      <c r="E36" s="18">
        <v>331682.17</v>
      </c>
      <c r="F36" s="18">
        <v>308679.12</v>
      </c>
      <c r="G36" s="19">
        <f t="shared" si="0"/>
        <v>19.85773259146465</v>
      </c>
      <c r="H36" s="19">
        <f t="shared" si="1"/>
        <v>93.06473121542832</v>
      </c>
      <c r="I36" s="18">
        <f t="shared" si="2"/>
        <v>-7130.760000000009</v>
      </c>
    </row>
    <row r="37" spans="1:9" ht="16.5">
      <c r="A37" s="16" t="s">
        <v>55</v>
      </c>
      <c r="B37" s="17" t="s">
        <v>56</v>
      </c>
      <c r="C37" s="18">
        <v>7740</v>
      </c>
      <c r="D37" s="18">
        <v>70000</v>
      </c>
      <c r="E37" s="18">
        <v>13400</v>
      </c>
      <c r="F37" s="18">
        <v>10320</v>
      </c>
      <c r="G37" s="19">
        <f t="shared" si="0"/>
        <v>14.742857142857144</v>
      </c>
      <c r="H37" s="19">
        <f t="shared" si="1"/>
        <v>77.01492537313432</v>
      </c>
      <c r="I37" s="18">
        <f t="shared" si="2"/>
        <v>2580</v>
      </c>
    </row>
    <row r="38" spans="1:9" ht="16.5">
      <c r="A38" s="16" t="s">
        <v>57</v>
      </c>
      <c r="B38" s="17" t="s">
        <v>58</v>
      </c>
      <c r="C38" s="18">
        <v>15192571.21</v>
      </c>
      <c r="D38" s="18">
        <v>65805547</v>
      </c>
      <c r="E38" s="18">
        <v>11930153.870000001</v>
      </c>
      <c r="F38" s="18">
        <v>11930153.47</v>
      </c>
      <c r="G38" s="19">
        <f t="shared" si="0"/>
        <v>18.1294039999394</v>
      </c>
      <c r="H38" s="19">
        <f t="shared" si="1"/>
        <v>99.99999664715136</v>
      </c>
      <c r="I38" s="18">
        <f t="shared" si="2"/>
        <v>-3262417.74</v>
      </c>
    </row>
    <row r="39" spans="1:9" ht="33">
      <c r="A39" s="16" t="s">
        <v>59</v>
      </c>
      <c r="B39" s="17" t="s">
        <v>60</v>
      </c>
      <c r="C39" s="18">
        <v>666785.7</v>
      </c>
      <c r="D39" s="18">
        <v>4000000</v>
      </c>
      <c r="E39" s="18">
        <v>800700</v>
      </c>
      <c r="F39" s="18">
        <v>632343.79</v>
      </c>
      <c r="G39" s="19">
        <f t="shared" si="0"/>
        <v>15.808594750000001</v>
      </c>
      <c r="H39" s="19">
        <f t="shared" si="1"/>
        <v>78.97387161233921</v>
      </c>
      <c r="I39" s="18">
        <f t="shared" si="2"/>
        <v>-34441.909999999916</v>
      </c>
    </row>
    <row r="40" spans="1:9" ht="16.5">
      <c r="A40" s="16" t="s">
        <v>61</v>
      </c>
      <c r="B40" s="17" t="s">
        <v>62</v>
      </c>
      <c r="C40" s="18">
        <v>4222527.53</v>
      </c>
      <c r="D40" s="18">
        <v>20000000</v>
      </c>
      <c r="E40" s="18">
        <v>4559958.49</v>
      </c>
      <c r="F40" s="18">
        <v>4559804.62</v>
      </c>
      <c r="G40" s="19">
        <f t="shared" si="0"/>
        <v>22.799023100000003</v>
      </c>
      <c r="H40" s="19">
        <f t="shared" si="1"/>
        <v>99.99662562717758</v>
      </c>
      <c r="I40" s="18">
        <f t="shared" si="2"/>
        <v>337277.08999999985</v>
      </c>
    </row>
    <row r="41" spans="1:9" ht="33">
      <c r="A41" s="16" t="s">
        <v>63</v>
      </c>
      <c r="B41" s="17" t="s">
        <v>64</v>
      </c>
      <c r="C41" s="18">
        <v>98140.73</v>
      </c>
      <c r="D41" s="18">
        <v>400000</v>
      </c>
      <c r="E41" s="18">
        <v>82396.37</v>
      </c>
      <c r="F41" s="18">
        <v>72999.25</v>
      </c>
      <c r="G41" s="19">
        <f t="shared" si="0"/>
        <v>18.2498125</v>
      </c>
      <c r="H41" s="19">
        <f t="shared" si="1"/>
        <v>88.5952257362794</v>
      </c>
      <c r="I41" s="18">
        <f t="shared" si="2"/>
        <v>-25141.479999999996</v>
      </c>
    </row>
    <row r="42" spans="1:9" ht="33">
      <c r="A42" s="16" t="s">
        <v>65</v>
      </c>
      <c r="B42" s="17" t="s">
        <v>66</v>
      </c>
      <c r="C42" s="18">
        <v>16643209.12</v>
      </c>
      <c r="D42" s="18">
        <v>70000000</v>
      </c>
      <c r="E42" s="18">
        <v>16915781.44</v>
      </c>
      <c r="F42" s="18">
        <v>16192990.68</v>
      </c>
      <c r="G42" s="19">
        <f t="shared" si="0"/>
        <v>23.132843828571428</v>
      </c>
      <c r="H42" s="19">
        <f t="shared" si="1"/>
        <v>95.72712166704372</v>
      </c>
      <c r="I42" s="18">
        <f t="shared" si="2"/>
        <v>-450218.4399999995</v>
      </c>
    </row>
    <row r="43" spans="1:9" ht="49.5">
      <c r="A43" s="16" t="s">
        <v>67</v>
      </c>
      <c r="B43" s="17" t="s">
        <v>68</v>
      </c>
      <c r="C43" s="18">
        <v>4283.49</v>
      </c>
      <c r="D43" s="18">
        <v>46600</v>
      </c>
      <c r="E43" s="18">
        <v>11500</v>
      </c>
      <c r="F43" s="18">
        <v>9645.55</v>
      </c>
      <c r="G43" s="19">
        <f t="shared" si="0"/>
        <v>20.69860515021459</v>
      </c>
      <c r="H43" s="19">
        <f t="shared" si="1"/>
        <v>83.87434782608695</v>
      </c>
      <c r="I43" s="18">
        <f t="shared" si="2"/>
        <v>5362.0599999999995</v>
      </c>
    </row>
    <row r="44" spans="1:9" ht="49.5">
      <c r="A44" s="16" t="s">
        <v>69</v>
      </c>
      <c r="B44" s="17" t="s">
        <v>70</v>
      </c>
      <c r="C44" s="18">
        <v>7306824.93</v>
      </c>
      <c r="D44" s="18">
        <v>35000000</v>
      </c>
      <c r="E44" s="18">
        <v>8166200</v>
      </c>
      <c r="F44" s="18">
        <v>7795568.38</v>
      </c>
      <c r="G44" s="19">
        <f t="shared" si="0"/>
        <v>22.273052514285713</v>
      </c>
      <c r="H44" s="19">
        <f t="shared" si="1"/>
        <v>95.46139428375498</v>
      </c>
      <c r="I44" s="18">
        <f t="shared" si="2"/>
        <v>488743.4500000002</v>
      </c>
    </row>
    <row r="45" spans="1:9" ht="66">
      <c r="A45" s="16" t="s">
        <v>71</v>
      </c>
      <c r="B45" s="17" t="s">
        <v>72</v>
      </c>
      <c r="C45" s="18">
        <v>2830085.89</v>
      </c>
      <c r="D45" s="18">
        <v>13900000</v>
      </c>
      <c r="E45" s="18">
        <v>3400234.14</v>
      </c>
      <c r="F45" s="18">
        <v>3321496.47</v>
      </c>
      <c r="G45" s="19">
        <f t="shared" si="0"/>
        <v>23.89565805755396</v>
      </c>
      <c r="H45" s="19">
        <f t="shared" si="1"/>
        <v>97.6843456433268</v>
      </c>
      <c r="I45" s="18">
        <f t="shared" si="2"/>
        <v>491410.5800000001</v>
      </c>
    </row>
    <row r="46" spans="1:9" ht="49.5">
      <c r="A46" s="16" t="s">
        <v>73</v>
      </c>
      <c r="B46" s="17" t="s">
        <v>74</v>
      </c>
      <c r="C46" s="18">
        <v>975666.55</v>
      </c>
      <c r="D46" s="18">
        <v>4100000</v>
      </c>
      <c r="E46" s="18">
        <v>1101600</v>
      </c>
      <c r="F46" s="18">
        <v>1053354.21</v>
      </c>
      <c r="G46" s="19">
        <f t="shared" si="0"/>
        <v>25.691566097560976</v>
      </c>
      <c r="H46" s="19">
        <f t="shared" si="1"/>
        <v>95.6203894335512</v>
      </c>
      <c r="I46" s="18">
        <f t="shared" si="2"/>
        <v>77687.65999999992</v>
      </c>
    </row>
    <row r="47" spans="1:9" ht="66">
      <c r="A47" s="16" t="s">
        <v>75</v>
      </c>
      <c r="B47" s="17" t="s">
        <v>76</v>
      </c>
      <c r="C47" s="25">
        <v>0</v>
      </c>
      <c r="D47" s="18">
        <v>1000000</v>
      </c>
      <c r="E47" s="18">
        <v>352293.52</v>
      </c>
      <c r="F47" s="18">
        <v>352193.52</v>
      </c>
      <c r="G47" s="19">
        <f t="shared" si="0"/>
        <v>35.219352</v>
      </c>
      <c r="H47" s="19">
        <f t="shared" si="1"/>
        <v>99.97161457866156</v>
      </c>
      <c r="I47" s="18">
        <f t="shared" si="2"/>
        <v>352193.52</v>
      </c>
    </row>
    <row r="48" spans="1:9" ht="66">
      <c r="A48" s="16" t="s">
        <v>77</v>
      </c>
      <c r="B48" s="17" t="s">
        <v>78</v>
      </c>
      <c r="C48" s="18">
        <v>205622.46</v>
      </c>
      <c r="D48" s="18">
        <v>1000000</v>
      </c>
      <c r="E48" s="18">
        <v>240600</v>
      </c>
      <c r="F48" s="18">
        <v>224032.95</v>
      </c>
      <c r="G48" s="19">
        <f t="shared" si="0"/>
        <v>22.403295</v>
      </c>
      <c r="H48" s="19">
        <f t="shared" si="1"/>
        <v>93.11427680798006</v>
      </c>
      <c r="I48" s="18">
        <f t="shared" si="2"/>
        <v>18410.49000000002</v>
      </c>
    </row>
    <row r="49" spans="1:9" ht="33">
      <c r="A49" s="16" t="s">
        <v>79</v>
      </c>
      <c r="B49" s="17" t="s">
        <v>80</v>
      </c>
      <c r="C49" s="20">
        <v>0</v>
      </c>
      <c r="D49" s="18">
        <v>80000</v>
      </c>
      <c r="E49" s="18">
        <v>19800</v>
      </c>
      <c r="F49" s="18">
        <v>0</v>
      </c>
      <c r="G49" s="19">
        <f t="shared" si="0"/>
        <v>0</v>
      </c>
      <c r="H49" s="19">
        <f t="shared" si="1"/>
        <v>0</v>
      </c>
      <c r="I49" s="18">
        <f t="shared" si="2"/>
        <v>0</v>
      </c>
    </row>
    <row r="50" spans="1:9" ht="66">
      <c r="A50" s="16" t="s">
        <v>81</v>
      </c>
      <c r="B50" s="17" t="s">
        <v>82</v>
      </c>
      <c r="C50" s="18">
        <v>1750323.61</v>
      </c>
      <c r="D50" s="18">
        <v>6344100</v>
      </c>
      <c r="E50" s="18">
        <v>1840700</v>
      </c>
      <c r="F50" s="18">
        <v>1757166.5</v>
      </c>
      <c r="G50" s="19">
        <f t="shared" si="0"/>
        <v>27.697648208571746</v>
      </c>
      <c r="H50" s="19">
        <f t="shared" si="1"/>
        <v>95.46186233498126</v>
      </c>
      <c r="I50" s="18">
        <f t="shared" si="2"/>
        <v>6842.889999999898</v>
      </c>
    </row>
    <row r="51" spans="1:9" ht="33">
      <c r="A51" s="16" t="s">
        <v>83</v>
      </c>
      <c r="B51" s="17" t="s">
        <v>84</v>
      </c>
      <c r="C51" s="18">
        <v>280481</v>
      </c>
      <c r="D51" s="18">
        <v>1456500</v>
      </c>
      <c r="E51" s="18">
        <v>444000</v>
      </c>
      <c r="F51" s="18">
        <v>301677.78</v>
      </c>
      <c r="G51" s="19">
        <f t="shared" si="0"/>
        <v>20.712514933058703</v>
      </c>
      <c r="H51" s="19">
        <f t="shared" si="1"/>
        <v>67.94544594594595</v>
      </c>
      <c r="I51" s="18">
        <f t="shared" si="2"/>
        <v>21196.780000000028</v>
      </c>
    </row>
    <row r="52" spans="1:9" ht="33">
      <c r="A52" s="16" t="s">
        <v>85</v>
      </c>
      <c r="B52" s="17" t="s">
        <v>86</v>
      </c>
      <c r="C52" s="18">
        <v>34999.86</v>
      </c>
      <c r="D52" s="18">
        <v>100000</v>
      </c>
      <c r="E52" s="18">
        <v>4000</v>
      </c>
      <c r="F52" s="18">
        <v>0</v>
      </c>
      <c r="G52" s="19">
        <f t="shared" si="0"/>
        <v>0</v>
      </c>
      <c r="H52" s="19">
        <f t="shared" si="1"/>
        <v>0</v>
      </c>
      <c r="I52" s="18">
        <f t="shared" si="2"/>
        <v>-34999.86</v>
      </c>
    </row>
    <row r="53" spans="1:9" ht="33">
      <c r="A53" s="16" t="s">
        <v>87</v>
      </c>
      <c r="B53" s="17" t="s">
        <v>88</v>
      </c>
      <c r="C53" s="18">
        <v>175791.04</v>
      </c>
      <c r="D53" s="18">
        <v>893200</v>
      </c>
      <c r="E53" s="18">
        <v>271000</v>
      </c>
      <c r="F53" s="18">
        <v>208187.49</v>
      </c>
      <c r="G53" s="19">
        <f t="shared" si="0"/>
        <v>23.30804858934169</v>
      </c>
      <c r="H53" s="19">
        <f t="shared" si="1"/>
        <v>76.82195202952029</v>
      </c>
      <c r="I53" s="18">
        <f t="shared" si="2"/>
        <v>32396.449999999983</v>
      </c>
    </row>
    <row r="54" spans="1:9" ht="49.5">
      <c r="A54" s="16" t="s">
        <v>89</v>
      </c>
      <c r="B54" s="17" t="s">
        <v>90</v>
      </c>
      <c r="C54" s="18">
        <v>0</v>
      </c>
      <c r="D54" s="18">
        <v>45000</v>
      </c>
      <c r="E54" s="18">
        <v>14000</v>
      </c>
      <c r="F54" s="18">
        <v>6930</v>
      </c>
      <c r="G54" s="19">
        <f t="shared" si="0"/>
        <v>15.4</v>
      </c>
      <c r="H54" s="19">
        <f t="shared" si="1"/>
        <v>49.5</v>
      </c>
      <c r="I54" s="18">
        <f t="shared" si="2"/>
        <v>6930</v>
      </c>
    </row>
    <row r="55" spans="1:9" ht="85.5" customHeight="1">
      <c r="A55" s="16" t="s">
        <v>91</v>
      </c>
      <c r="B55" s="17" t="s">
        <v>92</v>
      </c>
      <c r="C55" s="25">
        <v>0</v>
      </c>
      <c r="D55" s="18">
        <v>320000</v>
      </c>
      <c r="E55" s="18">
        <v>0</v>
      </c>
      <c r="F55" s="18">
        <v>0</v>
      </c>
      <c r="G55" s="19">
        <f t="shared" si="0"/>
        <v>0</v>
      </c>
      <c r="H55" s="19">
        <v>0</v>
      </c>
      <c r="I55" s="18">
        <f t="shared" si="2"/>
        <v>0</v>
      </c>
    </row>
    <row r="56" spans="1:9" ht="101.25" customHeight="1">
      <c r="A56" s="16" t="s">
        <v>93</v>
      </c>
      <c r="B56" s="17" t="s">
        <v>94</v>
      </c>
      <c r="C56" s="18">
        <v>7085.45</v>
      </c>
      <c r="D56" s="18">
        <v>20100</v>
      </c>
      <c r="E56" s="18">
        <v>8100</v>
      </c>
      <c r="F56" s="18">
        <v>7275.5</v>
      </c>
      <c r="G56" s="19">
        <f t="shared" si="0"/>
        <v>36.19651741293532</v>
      </c>
      <c r="H56" s="19">
        <f t="shared" si="1"/>
        <v>89.82098765432099</v>
      </c>
      <c r="I56" s="18">
        <f t="shared" si="2"/>
        <v>190.05000000000018</v>
      </c>
    </row>
    <row r="57" spans="1:9" ht="82.5">
      <c r="A57" s="16" t="s">
        <v>95</v>
      </c>
      <c r="B57" s="17" t="s">
        <v>96</v>
      </c>
      <c r="C57" s="18">
        <v>26430.07</v>
      </c>
      <c r="D57" s="18">
        <v>197700</v>
      </c>
      <c r="E57" s="18">
        <v>140000</v>
      </c>
      <c r="F57" s="18">
        <v>134805.34</v>
      </c>
      <c r="G57" s="19">
        <f t="shared" si="0"/>
        <v>68.18681841173495</v>
      </c>
      <c r="H57" s="19">
        <f t="shared" si="1"/>
        <v>96.28952857142858</v>
      </c>
      <c r="I57" s="18">
        <f t="shared" si="2"/>
        <v>108375.26999999999</v>
      </c>
    </row>
    <row r="58" spans="1:9" ht="49.5">
      <c r="A58" s="16" t="s">
        <v>97</v>
      </c>
      <c r="B58" s="17" t="s">
        <v>98</v>
      </c>
      <c r="C58" s="18">
        <v>0</v>
      </c>
      <c r="D58" s="18">
        <v>50000</v>
      </c>
      <c r="E58" s="18">
        <v>50000</v>
      </c>
      <c r="F58" s="18">
        <v>0</v>
      </c>
      <c r="G58" s="19">
        <f t="shared" si="0"/>
        <v>0</v>
      </c>
      <c r="H58" s="19">
        <f t="shared" si="1"/>
        <v>0</v>
      </c>
      <c r="I58" s="18">
        <f t="shared" si="2"/>
        <v>0</v>
      </c>
    </row>
    <row r="59" spans="1:9" ht="105.75" customHeight="1">
      <c r="A59" s="16" t="s">
        <v>99</v>
      </c>
      <c r="B59" s="17" t="s">
        <v>171</v>
      </c>
      <c r="C59" s="18">
        <v>120396.08</v>
      </c>
      <c r="D59" s="18">
        <v>580000</v>
      </c>
      <c r="E59" s="18">
        <v>135300</v>
      </c>
      <c r="F59" s="18">
        <v>124960.18</v>
      </c>
      <c r="G59" s="19">
        <f t="shared" si="0"/>
        <v>21.544858620689656</v>
      </c>
      <c r="H59" s="19">
        <f t="shared" si="1"/>
        <v>92.35785661492977</v>
      </c>
      <c r="I59" s="18">
        <f t="shared" si="2"/>
        <v>4564.099999999991</v>
      </c>
    </row>
    <row r="60" spans="1:9" ht="33">
      <c r="A60" s="16" t="s">
        <v>100</v>
      </c>
      <c r="B60" s="17" t="s">
        <v>101</v>
      </c>
      <c r="C60" s="18">
        <v>178933.2</v>
      </c>
      <c r="D60" s="18">
        <v>831100</v>
      </c>
      <c r="E60" s="18">
        <v>368900</v>
      </c>
      <c r="F60" s="18">
        <v>189735</v>
      </c>
      <c r="G60" s="19">
        <f t="shared" si="0"/>
        <v>22.829382745758632</v>
      </c>
      <c r="H60" s="19">
        <f t="shared" si="1"/>
        <v>51.43263757115749</v>
      </c>
      <c r="I60" s="18">
        <f t="shared" si="2"/>
        <v>10801.799999999988</v>
      </c>
    </row>
    <row r="61" spans="1:9" ht="16.5">
      <c r="A61" s="11" t="s">
        <v>102</v>
      </c>
      <c r="B61" s="12" t="s">
        <v>103</v>
      </c>
      <c r="C61" s="12">
        <f>SUM(C62:C65)</f>
        <v>1985079.5899999999</v>
      </c>
      <c r="D61" s="13">
        <f>SUM(D62:D65)</f>
        <v>8860300</v>
      </c>
      <c r="E61" s="13">
        <f>SUM(E62:E65)</f>
        <v>2664850</v>
      </c>
      <c r="F61" s="12">
        <f>SUM(F62:F65)</f>
        <v>1851635.3299999998</v>
      </c>
      <c r="G61" s="14">
        <f t="shared" si="0"/>
        <v>20.89811101204248</v>
      </c>
      <c r="H61" s="14">
        <f t="shared" si="1"/>
        <v>69.48366061879655</v>
      </c>
      <c r="I61" s="15">
        <f t="shared" si="2"/>
        <v>-133444.26</v>
      </c>
    </row>
    <row r="62" spans="1:9" ht="16.5">
      <c r="A62" s="16" t="s">
        <v>104</v>
      </c>
      <c r="B62" s="17" t="s">
        <v>105</v>
      </c>
      <c r="C62" s="18">
        <v>1077285.9</v>
      </c>
      <c r="D62" s="18">
        <v>4054900</v>
      </c>
      <c r="E62" s="18">
        <v>1326800</v>
      </c>
      <c r="F62" s="18">
        <v>928418.82</v>
      </c>
      <c r="G62" s="19">
        <f t="shared" si="0"/>
        <v>22.89621988211793</v>
      </c>
      <c r="H62" s="19">
        <f t="shared" si="1"/>
        <v>69.97428549894482</v>
      </c>
      <c r="I62" s="18">
        <f t="shared" si="2"/>
        <v>-148867.07999999996</v>
      </c>
    </row>
    <row r="63" spans="1:9" ht="49.5">
      <c r="A63" s="16" t="s">
        <v>106</v>
      </c>
      <c r="B63" s="17" t="s">
        <v>107</v>
      </c>
      <c r="C63" s="18">
        <v>763327.21</v>
      </c>
      <c r="D63" s="18">
        <v>3335500</v>
      </c>
      <c r="E63" s="18">
        <v>1042100</v>
      </c>
      <c r="F63" s="18">
        <v>740215.07</v>
      </c>
      <c r="G63" s="19">
        <f t="shared" si="0"/>
        <v>22.192027282266523</v>
      </c>
      <c r="H63" s="19">
        <f t="shared" si="1"/>
        <v>71.03109778332212</v>
      </c>
      <c r="I63" s="18">
        <f t="shared" si="2"/>
        <v>-23112.140000000014</v>
      </c>
    </row>
    <row r="64" spans="1:9" ht="33">
      <c r="A64" s="16" t="s">
        <v>108</v>
      </c>
      <c r="B64" s="17" t="s">
        <v>109</v>
      </c>
      <c r="C64" s="18">
        <v>114894.08</v>
      </c>
      <c r="D64" s="18">
        <v>479900</v>
      </c>
      <c r="E64" s="18">
        <v>144200</v>
      </c>
      <c r="F64" s="18">
        <v>115743.44</v>
      </c>
      <c r="G64" s="19">
        <f t="shared" si="0"/>
        <v>24.11824130027089</v>
      </c>
      <c r="H64" s="19">
        <f t="shared" si="1"/>
        <v>80.26590846047156</v>
      </c>
      <c r="I64" s="18">
        <f t="shared" si="2"/>
        <v>849.3600000000006</v>
      </c>
    </row>
    <row r="65" spans="1:9" ht="16.5">
      <c r="A65" s="16" t="s">
        <v>110</v>
      </c>
      <c r="B65" s="17" t="s">
        <v>111</v>
      </c>
      <c r="C65" s="17">
        <v>29572.4</v>
      </c>
      <c r="D65" s="18">
        <v>990000</v>
      </c>
      <c r="E65" s="18">
        <v>151750</v>
      </c>
      <c r="F65" s="18">
        <v>67258</v>
      </c>
      <c r="G65" s="19">
        <f t="shared" si="0"/>
        <v>6.793737373737374</v>
      </c>
      <c r="H65" s="19">
        <f t="shared" si="1"/>
        <v>44.32158154859967</v>
      </c>
      <c r="I65" s="18">
        <f t="shared" si="2"/>
        <v>37685.6</v>
      </c>
    </row>
    <row r="66" spans="1:9" ht="16.5">
      <c r="A66" s="11" t="s">
        <v>112</v>
      </c>
      <c r="B66" s="12" t="s">
        <v>113</v>
      </c>
      <c r="C66" s="12">
        <f>SUM(C67:C70)</f>
        <v>956321.55</v>
      </c>
      <c r="D66" s="13">
        <f>SUM(D67:D70)</f>
        <v>3444500</v>
      </c>
      <c r="E66" s="13">
        <f>SUM(E67:E70)</f>
        <v>1259260</v>
      </c>
      <c r="F66" s="12">
        <f>SUM(F67:F70)</f>
        <v>936772.71</v>
      </c>
      <c r="G66" s="14">
        <f t="shared" si="0"/>
        <v>27.196188416315863</v>
      </c>
      <c r="H66" s="14">
        <f t="shared" si="1"/>
        <v>74.39073027015867</v>
      </c>
      <c r="I66" s="15">
        <f t="shared" si="2"/>
        <v>-19548.840000000084</v>
      </c>
    </row>
    <row r="67" spans="1:9" ht="33">
      <c r="A67" s="16" t="s">
        <v>114</v>
      </c>
      <c r="B67" s="17" t="s">
        <v>115</v>
      </c>
      <c r="C67" s="18">
        <v>4371</v>
      </c>
      <c r="D67" s="18">
        <v>50000</v>
      </c>
      <c r="E67" s="18">
        <v>19000</v>
      </c>
      <c r="F67" s="18">
        <v>0</v>
      </c>
      <c r="G67" s="19">
        <f t="shared" si="0"/>
        <v>0</v>
      </c>
      <c r="H67" s="19">
        <f t="shared" si="1"/>
        <v>0</v>
      </c>
      <c r="I67" s="18">
        <f t="shared" si="2"/>
        <v>-4371</v>
      </c>
    </row>
    <row r="68" spans="1:9" ht="49.5">
      <c r="A68" s="16" t="s">
        <v>116</v>
      </c>
      <c r="B68" s="17" t="s">
        <v>117</v>
      </c>
      <c r="C68" s="18">
        <v>272712.34</v>
      </c>
      <c r="D68" s="18">
        <v>1360100</v>
      </c>
      <c r="E68" s="18">
        <v>449550</v>
      </c>
      <c r="F68" s="18">
        <v>330461.29</v>
      </c>
      <c r="G68" s="19">
        <f t="shared" si="0"/>
        <v>24.296837732519666</v>
      </c>
      <c r="H68" s="19">
        <f t="shared" si="1"/>
        <v>73.50935157379601</v>
      </c>
      <c r="I68" s="18">
        <f t="shared" si="2"/>
        <v>57748.94999999995</v>
      </c>
    </row>
    <row r="69" spans="1:9" ht="49.5">
      <c r="A69" s="16" t="s">
        <v>118</v>
      </c>
      <c r="B69" s="17" t="s">
        <v>119</v>
      </c>
      <c r="C69" s="18">
        <v>299600</v>
      </c>
      <c r="D69" s="18">
        <v>972000</v>
      </c>
      <c r="E69" s="18">
        <v>364500</v>
      </c>
      <c r="F69" s="18">
        <v>303700</v>
      </c>
      <c r="G69" s="19">
        <f t="shared" si="0"/>
        <v>31.244855967078188</v>
      </c>
      <c r="H69" s="19">
        <f t="shared" si="1"/>
        <v>83.3196159122085</v>
      </c>
      <c r="I69" s="18">
        <f t="shared" si="2"/>
        <v>4100</v>
      </c>
    </row>
    <row r="70" spans="1:9" ht="33">
      <c r="A70" s="16" t="s">
        <v>120</v>
      </c>
      <c r="B70" s="17" t="s">
        <v>121</v>
      </c>
      <c r="C70" s="18">
        <v>379638.21</v>
      </c>
      <c r="D70" s="18">
        <v>1062400</v>
      </c>
      <c r="E70" s="18">
        <v>426210</v>
      </c>
      <c r="F70" s="18">
        <v>302611.42</v>
      </c>
      <c r="G70" s="19">
        <f t="shared" si="0"/>
        <v>28.483755647590357</v>
      </c>
      <c r="H70" s="19">
        <f t="shared" si="1"/>
        <v>71.00054433260598</v>
      </c>
      <c r="I70" s="18">
        <f t="shared" si="2"/>
        <v>-77026.79000000004</v>
      </c>
    </row>
    <row r="71" spans="1:9" ht="16.5">
      <c r="A71" s="11" t="s">
        <v>122</v>
      </c>
      <c r="B71" s="12" t="s">
        <v>123</v>
      </c>
      <c r="C71" s="13">
        <f>SUM(C72:C75)</f>
        <v>0</v>
      </c>
      <c r="D71" s="13">
        <f>SUM(D72:D75)</f>
        <v>290000</v>
      </c>
      <c r="E71" s="13">
        <f>SUM(E72:E75)</f>
        <v>50000</v>
      </c>
      <c r="F71" s="13">
        <f>SUM(F72:F75)</f>
        <v>0</v>
      </c>
      <c r="G71" s="14">
        <f t="shared" si="0"/>
        <v>0</v>
      </c>
      <c r="H71" s="14">
        <f t="shared" si="1"/>
        <v>0</v>
      </c>
      <c r="I71" s="15">
        <f t="shared" si="2"/>
        <v>0</v>
      </c>
    </row>
    <row r="72" spans="1:9" ht="30.75" customHeight="1">
      <c r="A72" s="16" t="s">
        <v>124</v>
      </c>
      <c r="B72" s="17" t="s">
        <v>125</v>
      </c>
      <c r="C72" s="25">
        <v>0</v>
      </c>
      <c r="D72" s="18">
        <v>25000</v>
      </c>
      <c r="E72" s="18">
        <v>0</v>
      </c>
      <c r="F72" s="18">
        <v>0</v>
      </c>
      <c r="G72" s="19">
        <f t="shared" si="0"/>
        <v>0</v>
      </c>
      <c r="H72" s="19">
        <v>0</v>
      </c>
      <c r="I72" s="18">
        <f t="shared" si="2"/>
        <v>0</v>
      </c>
    </row>
    <row r="73" spans="1:9" ht="49.5">
      <c r="A73" s="16" t="s">
        <v>126</v>
      </c>
      <c r="B73" s="17" t="s">
        <v>127</v>
      </c>
      <c r="C73" s="25">
        <v>0</v>
      </c>
      <c r="D73" s="18">
        <v>200000</v>
      </c>
      <c r="E73" s="18">
        <v>0</v>
      </c>
      <c r="F73" s="18">
        <v>0</v>
      </c>
      <c r="G73" s="19">
        <f t="shared" si="0"/>
        <v>0</v>
      </c>
      <c r="H73" s="19">
        <v>0</v>
      </c>
      <c r="I73" s="18">
        <f t="shared" si="2"/>
        <v>0</v>
      </c>
    </row>
    <row r="74" spans="1:9" ht="33">
      <c r="A74" s="16" t="s">
        <v>128</v>
      </c>
      <c r="B74" s="17" t="s">
        <v>129</v>
      </c>
      <c r="C74" s="25">
        <v>0</v>
      </c>
      <c r="D74" s="18">
        <v>15000</v>
      </c>
      <c r="E74" s="18">
        <v>0</v>
      </c>
      <c r="F74" s="18">
        <v>0</v>
      </c>
      <c r="G74" s="19">
        <f t="shared" si="0"/>
        <v>0</v>
      </c>
      <c r="H74" s="19">
        <v>0</v>
      </c>
      <c r="I74" s="18">
        <f t="shared" si="2"/>
        <v>0</v>
      </c>
    </row>
    <row r="75" spans="1:9" ht="33">
      <c r="A75" s="16" t="s">
        <v>130</v>
      </c>
      <c r="B75" s="17" t="s">
        <v>131</v>
      </c>
      <c r="C75" s="25">
        <v>0</v>
      </c>
      <c r="D75" s="18">
        <v>50000</v>
      </c>
      <c r="E75" s="18">
        <v>50000</v>
      </c>
      <c r="F75" s="18">
        <v>0</v>
      </c>
      <c r="G75" s="19">
        <f aca="true" t="shared" si="3" ref="G75:G88">SUM(F75/D75*100)</f>
        <v>0</v>
      </c>
      <c r="H75" s="19">
        <f aca="true" t="shared" si="4" ref="H75:H88">SUM(F75/E75*100)</f>
        <v>0</v>
      </c>
      <c r="I75" s="18">
        <f aca="true" t="shared" si="5" ref="I75:I88">SUM(F75-C75)</f>
        <v>0</v>
      </c>
    </row>
    <row r="76" spans="1:9" ht="16.5">
      <c r="A76" s="11" t="s">
        <v>132</v>
      </c>
      <c r="B76" s="12" t="s">
        <v>133</v>
      </c>
      <c r="C76" s="13">
        <f>SUM(C77:C80)</f>
        <v>0</v>
      </c>
      <c r="D76" s="13">
        <f>SUM(D77:D80)</f>
        <v>839908</v>
      </c>
      <c r="E76" s="13">
        <f>SUM(E77:E80)</f>
        <v>123508</v>
      </c>
      <c r="F76" s="13">
        <f>SUM(F77:F80)</f>
        <v>29945</v>
      </c>
      <c r="G76" s="14">
        <f t="shared" si="3"/>
        <v>3.565271434490444</v>
      </c>
      <c r="H76" s="14">
        <f t="shared" si="4"/>
        <v>24.245393010979047</v>
      </c>
      <c r="I76" s="15">
        <f t="shared" si="5"/>
        <v>29945</v>
      </c>
    </row>
    <row r="77" spans="1:9" ht="49.5">
      <c r="A77" s="16" t="s">
        <v>134</v>
      </c>
      <c r="B77" s="17" t="s">
        <v>135</v>
      </c>
      <c r="C77" s="25">
        <v>0</v>
      </c>
      <c r="D77" s="18">
        <v>40000</v>
      </c>
      <c r="E77" s="18">
        <v>0</v>
      </c>
      <c r="F77" s="18">
        <v>0</v>
      </c>
      <c r="G77" s="19">
        <f t="shared" si="3"/>
        <v>0</v>
      </c>
      <c r="H77" s="19">
        <v>0</v>
      </c>
      <c r="I77" s="18">
        <f t="shared" si="5"/>
        <v>0</v>
      </c>
    </row>
    <row r="78" spans="1:9" ht="33">
      <c r="A78" s="16" t="s">
        <v>136</v>
      </c>
      <c r="B78" s="17" t="s">
        <v>137</v>
      </c>
      <c r="C78" s="25">
        <v>0</v>
      </c>
      <c r="D78" s="18">
        <v>100000</v>
      </c>
      <c r="E78" s="18">
        <v>50000</v>
      </c>
      <c r="F78" s="18">
        <v>0</v>
      </c>
      <c r="G78" s="19">
        <f t="shared" si="3"/>
        <v>0</v>
      </c>
      <c r="H78" s="19">
        <f t="shared" si="4"/>
        <v>0</v>
      </c>
      <c r="I78" s="18">
        <f t="shared" si="5"/>
        <v>0</v>
      </c>
    </row>
    <row r="79" spans="1:9" ht="16.5">
      <c r="A79" s="16" t="s">
        <v>138</v>
      </c>
      <c r="B79" s="17" t="s">
        <v>139</v>
      </c>
      <c r="C79" s="25">
        <v>0</v>
      </c>
      <c r="D79" s="18">
        <v>55000</v>
      </c>
      <c r="E79" s="18">
        <v>55000</v>
      </c>
      <c r="F79" s="18">
        <v>29945</v>
      </c>
      <c r="G79" s="19">
        <f t="shared" si="3"/>
        <v>54.44545454545454</v>
      </c>
      <c r="H79" s="19">
        <f t="shared" si="4"/>
        <v>54.44545454545454</v>
      </c>
      <c r="I79" s="18">
        <f t="shared" si="5"/>
        <v>29945</v>
      </c>
    </row>
    <row r="80" spans="1:9" ht="16.5">
      <c r="A80" s="16" t="s">
        <v>140</v>
      </c>
      <c r="B80" s="17" t="s">
        <v>141</v>
      </c>
      <c r="C80" s="25">
        <v>0</v>
      </c>
      <c r="D80" s="18">
        <v>644908</v>
      </c>
      <c r="E80" s="18">
        <v>18508</v>
      </c>
      <c r="F80" s="18">
        <v>0</v>
      </c>
      <c r="G80" s="19">
        <f t="shared" si="3"/>
        <v>0</v>
      </c>
      <c r="H80" s="19">
        <f t="shared" si="4"/>
        <v>0</v>
      </c>
      <c r="I80" s="18">
        <f t="shared" si="5"/>
        <v>0</v>
      </c>
    </row>
    <row r="81" spans="1:9" ht="16.5">
      <c r="A81" s="11" t="s">
        <v>142</v>
      </c>
      <c r="B81" s="12" t="s">
        <v>143</v>
      </c>
      <c r="C81" s="13">
        <f>SUM(C82:C84)</f>
        <v>8044110</v>
      </c>
      <c r="D81" s="12">
        <f>SUM(D82:D84)</f>
        <v>29840493.85</v>
      </c>
      <c r="E81" s="12">
        <f>SUM(E82:E84)</f>
        <v>9602176.85</v>
      </c>
      <c r="F81" s="12">
        <f>SUM(F82:F84)</f>
        <v>7204717.85</v>
      </c>
      <c r="G81" s="14">
        <f t="shared" si="3"/>
        <v>24.144097233162913</v>
      </c>
      <c r="H81" s="14">
        <f t="shared" si="4"/>
        <v>75.03213034448537</v>
      </c>
      <c r="I81" s="15">
        <f t="shared" si="5"/>
        <v>-839392.1500000004</v>
      </c>
    </row>
    <row r="82" spans="1:9" ht="66">
      <c r="A82" s="16" t="s">
        <v>144</v>
      </c>
      <c r="B82" s="17" t="s">
        <v>145</v>
      </c>
      <c r="C82" s="18">
        <v>36000</v>
      </c>
      <c r="D82" s="18">
        <v>45893.85</v>
      </c>
      <c r="E82" s="18">
        <v>45893.85</v>
      </c>
      <c r="F82" s="18">
        <v>45893.85</v>
      </c>
      <c r="G82" s="19">
        <f t="shared" si="3"/>
        <v>100</v>
      </c>
      <c r="H82" s="19">
        <f t="shared" si="4"/>
        <v>100</v>
      </c>
      <c r="I82" s="18">
        <f t="shared" si="5"/>
        <v>9893.849999999999</v>
      </c>
    </row>
    <row r="83" spans="1:9" ht="16.5">
      <c r="A83" s="16" t="s">
        <v>146</v>
      </c>
      <c r="B83" s="17" t="s">
        <v>147</v>
      </c>
      <c r="C83" s="18">
        <v>8008110</v>
      </c>
      <c r="D83" s="18">
        <v>29719600</v>
      </c>
      <c r="E83" s="18">
        <v>9481283</v>
      </c>
      <c r="F83" s="18">
        <v>7158824</v>
      </c>
      <c r="G83" s="19">
        <f t="shared" si="3"/>
        <v>24.08788812770024</v>
      </c>
      <c r="H83" s="19">
        <f t="shared" si="4"/>
        <v>75.5048024618609</v>
      </c>
      <c r="I83" s="18">
        <f t="shared" si="5"/>
        <v>-849286</v>
      </c>
    </row>
    <row r="84" spans="1:9" ht="49.5">
      <c r="A84" s="16" t="s">
        <v>148</v>
      </c>
      <c r="B84" s="17" t="s">
        <v>149</v>
      </c>
      <c r="C84" s="25">
        <v>0</v>
      </c>
      <c r="D84" s="18">
        <v>75000</v>
      </c>
      <c r="E84" s="18">
        <v>75000</v>
      </c>
      <c r="F84" s="18">
        <v>0</v>
      </c>
      <c r="G84" s="19">
        <f t="shared" si="3"/>
        <v>0</v>
      </c>
      <c r="H84" s="19">
        <f t="shared" si="4"/>
        <v>0</v>
      </c>
      <c r="I84" s="18">
        <f t="shared" si="5"/>
        <v>0</v>
      </c>
    </row>
    <row r="85" spans="1:9" ht="18.75">
      <c r="A85" s="8" t="s">
        <v>164</v>
      </c>
      <c r="B85" s="7"/>
      <c r="C85" s="15">
        <f>SUM(C7+C10+C20+C31+C61+C66+C71+C76+C81)</f>
        <v>233890361.30000004</v>
      </c>
      <c r="D85" s="15">
        <v>635622751.1899999</v>
      </c>
      <c r="E85" s="15">
        <v>196495170.37</v>
      </c>
      <c r="F85" s="15">
        <v>172030139.22</v>
      </c>
      <c r="G85" s="14">
        <f t="shared" si="3"/>
        <v>27.06481775517454</v>
      </c>
      <c r="H85" s="14">
        <f t="shared" si="4"/>
        <v>87.54929645144335</v>
      </c>
      <c r="I85" s="15">
        <f t="shared" si="5"/>
        <v>-61860222.08000004</v>
      </c>
    </row>
    <row r="86" spans="1:9" ht="18.75">
      <c r="A86" s="7"/>
      <c r="B86" s="8" t="s">
        <v>173</v>
      </c>
      <c r="C86" s="9"/>
      <c r="D86" s="9"/>
      <c r="E86" s="9"/>
      <c r="F86" s="9"/>
      <c r="G86" s="6"/>
      <c r="H86" s="6"/>
      <c r="I86" s="5"/>
    </row>
    <row r="87" spans="1:9" ht="33">
      <c r="A87" s="26">
        <v>8831</v>
      </c>
      <c r="B87" s="27" t="s">
        <v>163</v>
      </c>
      <c r="C87" s="18">
        <v>0</v>
      </c>
      <c r="D87" s="18">
        <v>60000</v>
      </c>
      <c r="E87" s="18">
        <v>60000</v>
      </c>
      <c r="F87" s="18">
        <v>0</v>
      </c>
      <c r="G87" s="28">
        <f t="shared" si="3"/>
        <v>0</v>
      </c>
      <c r="H87" s="28">
        <f t="shared" si="4"/>
        <v>0</v>
      </c>
      <c r="I87" s="29">
        <f t="shared" si="5"/>
        <v>0</v>
      </c>
    </row>
    <row r="88" spans="1:9" ht="39.75" customHeight="1">
      <c r="A88" s="33" t="s">
        <v>172</v>
      </c>
      <c r="B88" s="34"/>
      <c r="C88" s="15">
        <f>SUM(C85+C87)</f>
        <v>233890361.30000004</v>
      </c>
      <c r="D88" s="15">
        <f>SUM(D85+D87)</f>
        <v>635682751.1899999</v>
      </c>
      <c r="E88" s="15">
        <f>SUM(E85+E87)</f>
        <v>196555170.37</v>
      </c>
      <c r="F88" s="15">
        <f>SUM(F85+F87)</f>
        <v>172030139.22</v>
      </c>
      <c r="G88" s="14">
        <f t="shared" si="3"/>
        <v>27.06226319621841</v>
      </c>
      <c r="H88" s="14">
        <f t="shared" si="4"/>
        <v>87.52257134532074</v>
      </c>
      <c r="I88" s="15">
        <f t="shared" si="5"/>
        <v>-61860222.08000004</v>
      </c>
    </row>
    <row r="90" spans="1:9" ht="18.75">
      <c r="A90" s="35" t="s">
        <v>168</v>
      </c>
      <c r="B90" s="35"/>
      <c r="C90" s="35"/>
      <c r="D90" s="35"/>
      <c r="E90" s="35"/>
      <c r="F90" s="31"/>
      <c r="G90" s="31"/>
      <c r="H90" s="31"/>
      <c r="I90" s="31"/>
    </row>
    <row r="91" spans="1:9" ht="18.75">
      <c r="A91" s="30" t="s">
        <v>170</v>
      </c>
      <c r="B91" s="30"/>
      <c r="F91" s="31" t="s">
        <v>169</v>
      </c>
      <c r="G91" s="31"/>
      <c r="H91" s="31"/>
      <c r="I91" s="31"/>
    </row>
  </sheetData>
  <sheetProtection/>
  <mergeCells count="7">
    <mergeCell ref="A91:B91"/>
    <mergeCell ref="F91:I91"/>
    <mergeCell ref="A2:I2"/>
    <mergeCell ref="A3:I3"/>
    <mergeCell ref="A88:B88"/>
    <mergeCell ref="A90:E90"/>
    <mergeCell ref="F90:I90"/>
  </mergeCells>
  <printOptions/>
  <pageMargins left="0.56" right="0.33" top="0.393700787401575" bottom="0.393700787401575" header="0" footer="0"/>
  <pageSetup fitToHeight="5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</cp:lastModifiedBy>
  <cp:lastPrinted>2019-04-05T11:12:01Z</cp:lastPrinted>
  <dcterms:created xsi:type="dcterms:W3CDTF">2019-04-05T06:35:54Z</dcterms:created>
  <dcterms:modified xsi:type="dcterms:W3CDTF">2019-04-05T11:12:04Z</dcterms:modified>
  <cp:category/>
  <cp:version/>
  <cp:contentType/>
  <cp:contentStatus/>
</cp:coreProperties>
</file>