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400" windowHeight="13080" activeTab="0"/>
  </bookViews>
  <sheets>
    <sheet name="Лист1" sheetId="1" r:id="rId1"/>
  </sheets>
  <definedNames>
    <definedName name="_xlnm.Print_Area" localSheetId="0">'Лист1'!$A$1:$G$53</definedName>
  </definedNames>
  <calcPr fullCalcOnLoad="1"/>
</workbook>
</file>

<file path=xl/sharedStrings.xml><?xml version="1.0" encoding="utf-8"?>
<sst xmlns="http://schemas.openxmlformats.org/spreadsheetml/2006/main" count="77" uniqueCount="77">
  <si>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</si>
  <si>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</si>
  <si>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</si>
  <si>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</si>
  <si>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</si>
  <si>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</si>
  <si>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</si>
  <si>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</si>
  <si>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</si>
  <si>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</si>
  <si>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2000</t>
  </si>
  <si>
    <t>Охорона здоров`я</t>
  </si>
  <si>
    <t>2010</t>
  </si>
  <si>
    <t>Багатопрофільна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</si>
  <si>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</si>
  <si>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</si>
  <si>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</si>
  <si>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</si>
  <si>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</si>
  <si>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</si>
  <si>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</si>
  <si>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</si>
  <si>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</si>
  <si>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</si>
  <si>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4000</t>
  </si>
  <si>
    <t>Культура i мистецтво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</si>
  <si>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</si>
  <si>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</si>
  <si>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</si>
  <si>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</si>
  <si>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</si>
  <si>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</si>
  <si>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5041</t>
  </si>
  <si>
    <t>Утримання та фінансова підтримка спортивних споруд</t>
  </si>
  <si>
    <t>7000</t>
  </si>
  <si>
    <t>Економічна діяльність</t>
  </si>
  <si>
    <t>9000</t>
  </si>
  <si>
    <t>Міжбюджетні трансферти</t>
  </si>
  <si>
    <t>9770</t>
  </si>
  <si>
    <t>Інші субвенції з місцевого бюджету</t>
  </si>
  <si>
    <t>КПКВКМБ</t>
  </si>
  <si>
    <t xml:space="preserve">Назва </t>
  </si>
  <si>
    <t>План на 2019 рік з урахуванням змін</t>
  </si>
  <si>
    <t>Відсоток виконання до уточненого призначення на 2019 рік</t>
  </si>
  <si>
    <t>Всього видатків  по районному бюджету</t>
  </si>
  <si>
    <t>грн.</t>
  </si>
  <si>
    <t>Начальник фінансового управління</t>
  </si>
  <si>
    <t>Ганна Кравчук</t>
  </si>
  <si>
    <t>райдержадміністрації</t>
  </si>
  <si>
    <t>Спеціальний фонд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</si>
  <si>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</si>
  <si>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</si>
  <si>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</si>
  <si>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Субвенція з місцевого бюджету на здійснення природоохоронних заходів</t>
  </si>
  <si>
    <t>Кредитування спеціального  фонду</t>
  </si>
  <si>
    <t xml:space="preserve">Довгострокові кредити індивідуальним забудовникам житла на селі та їх повернення </t>
  </si>
  <si>
    <t>Надання кредиту</t>
  </si>
  <si>
    <t>Повернення кредиту</t>
  </si>
  <si>
    <t>Всього кредитування</t>
  </si>
  <si>
    <t>Всього видатків та кредитування спеціального  фонду</t>
  </si>
  <si>
    <t>Первинна медична допомога населенню</t>
  </si>
  <si>
    <t>Інформація про виконання Коломийського районного бюджету по видатках за 2019 рік</t>
  </si>
  <si>
    <t xml:space="preserve">Касові видатки за 2018 рік                             </t>
  </si>
  <si>
    <t>Касові видатки за  2019 рік</t>
  </si>
  <si>
    <t>Збільшення/ зменшення видатків за  2019 рік до видатків   2018 року            (+;-)</t>
  </si>
  <si>
    <t>Надання реабілітаційних послуг особам з інвалідністю та дітям з інвалідністю</t>
  </si>
  <si>
    <t>Інші заходи в галузі культури і мистецтва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</si>
  <si>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</si>
  <si>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Громадський порядок та безпека</t>
  </si>
  <si>
    <t>Заходи та роботи з мобілізаційної підготовки місцевого значення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</si>
  <si>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</si>
  <si>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Житлово-комунальне господарство</t>
  </si>
  <si>
    <t>Заходи державної політики з питань дітей та їх соціального захисту</t>
  </si>
  <si>
    <t>Забезпечення діяльності інших закладів у сфері освіти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</si>
  <si>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</si>
  <si>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Інші заходи громадського порядку та безпеки</t>
  </si>
  <si>
    <t>Запобігання та ліквідація забруднення навколишнього природного середовища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</si>
</sst>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;\-#,##0.00"/>
    <numFmt numFmtId="171" formatCode="#0.00"/>
  </numFmts>
  <fonts count="43">
    <font>
      <sz val="10"/>
      <name val="Arial Cyr"/>
      <family val="0"/>
    </font>
    <font>
      <sz val="12"/>
      <name val="Times New Roman Cyr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1" fontId="5" fillId="33" borderId="10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4" fillId="34" borderId="10" xfId="0" applyFont="1" applyFill="1" applyBorder="1" applyAlignment="1" quotePrefix="1">
      <alignment horizontal="left" vertical="center"/>
    </xf>
    <xf numFmtId="0" fontId="4" fillId="34" borderId="10" xfId="0" applyFont="1" applyFill="1" applyBorder="1" applyAlignment="1">
      <alignment vertical="center" wrapText="1"/>
    </xf>
    <xf numFmtId="2" fontId="4" fillId="34" borderId="10" xfId="0" applyNumberFormat="1" applyFont="1" applyFill="1" applyBorder="1" applyAlignment="1">
      <alignment horizontal="right" wrapText="1"/>
    </xf>
    <xf numFmtId="0" fontId="4" fillId="34" borderId="10" xfId="0" applyFont="1" applyFill="1" applyBorder="1" applyAlignment="1">
      <alignment horizontal="right" wrapText="1"/>
    </xf>
    <xf numFmtId="165" fontId="4" fillId="34" borderId="10" xfId="0" applyNumberFormat="1" applyFont="1" applyFill="1" applyBorder="1" applyAlignment="1">
      <alignment horizontal="right"/>
    </xf>
    <xf numFmtId="2" fontId="4" fillId="34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 quotePrefix="1">
      <alignment horizontal="left" vertical="center"/>
    </xf>
    <xf numFmtId="0" fontId="6" fillId="0" borderId="10" xfId="0" applyFont="1" applyFill="1" applyBorder="1" applyAlignment="1">
      <alignment vertical="center" wrapText="1"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2" fontId="6" fillId="0" borderId="10" xfId="0" applyNumberFormat="1" applyFont="1" applyFill="1" applyBorder="1" applyAlignment="1">
      <alignment horizontal="right" vertical="center"/>
    </xf>
    <xf numFmtId="171" fontId="6" fillId="0" borderId="10" xfId="0" applyNumberFormat="1" applyFont="1" applyBorder="1" applyAlignment="1">
      <alignment vertical="center" wrapText="1"/>
    </xf>
    <xf numFmtId="165" fontId="6" fillId="0" borderId="10" xfId="0" applyNumberFormat="1" applyFont="1" applyFill="1" applyBorder="1" applyAlignment="1">
      <alignment horizontal="right" vertical="center"/>
    </xf>
    <xf numFmtId="4" fontId="4" fillId="34" borderId="10" xfId="0" applyNumberFormat="1" applyFont="1" applyFill="1" applyBorder="1" applyAlignment="1">
      <alignment horizontal="right" wrapText="1"/>
    </xf>
    <xf numFmtId="2" fontId="6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 quotePrefix="1">
      <alignment horizontal="left" vertical="center"/>
    </xf>
    <xf numFmtId="0" fontId="6" fillId="0" borderId="13" xfId="0" applyFont="1" applyFill="1" applyBorder="1" applyAlignment="1">
      <alignment vertical="center" wrapText="1"/>
    </xf>
    <xf numFmtId="4" fontId="6" fillId="0" borderId="14" xfId="0" applyNumberFormat="1" applyFont="1" applyFill="1" applyBorder="1" applyAlignment="1" applyProtection="1">
      <alignment horizontal="right" vertical="center"/>
      <protection/>
    </xf>
    <xf numFmtId="2" fontId="6" fillId="0" borderId="15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 applyProtection="1">
      <alignment horizontal="left" vertical="center" wrapText="1"/>
      <protection hidden="1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 quotePrefix="1">
      <alignment horizontal="left" vertical="center" wrapText="1"/>
    </xf>
    <xf numFmtId="2" fontId="6" fillId="0" borderId="13" xfId="0" applyNumberFormat="1" applyFont="1" applyFill="1" applyBorder="1" applyAlignment="1" applyProtection="1">
      <alignment horizontal="right" vertical="center"/>
      <protection/>
    </xf>
    <xf numFmtId="2" fontId="6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6" xfId="0" applyNumberFormat="1" applyFont="1" applyFill="1" applyBorder="1" applyAlignment="1" applyProtection="1">
      <alignment horizontal="right" vertical="center"/>
      <protection/>
    </xf>
    <xf numFmtId="4" fontId="6" fillId="0" borderId="11" xfId="0" applyNumberFormat="1" applyFont="1" applyFill="1" applyBorder="1" applyAlignment="1" applyProtection="1">
      <alignment horizontal="right" vertical="top"/>
      <protection/>
    </xf>
    <xf numFmtId="2" fontId="6" fillId="0" borderId="12" xfId="0" applyNumberFormat="1" applyFont="1" applyFill="1" applyBorder="1" applyAlignment="1" applyProtection="1">
      <alignment horizontal="right"/>
      <protection/>
    </xf>
    <xf numFmtId="165" fontId="6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0" fontId="7" fillId="35" borderId="11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horizontal="left" vertical="center" wrapText="1"/>
    </xf>
    <xf numFmtId="0" fontId="7" fillId="35" borderId="16" xfId="0" applyFont="1" applyFill="1" applyBorder="1" applyAlignment="1">
      <alignment horizontal="left" vertical="center" wrapText="1"/>
    </xf>
    <xf numFmtId="170" fontId="7" fillId="35" borderId="11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171" fontId="6" fillId="0" borderId="10" xfId="0" applyNumberFormat="1" applyFont="1" applyFill="1" applyBorder="1" applyAlignment="1">
      <alignment vertical="center" wrapText="1"/>
    </xf>
    <xf numFmtId="0" fontId="8" fillId="34" borderId="11" xfId="0" applyFont="1" applyFill="1" applyBorder="1" applyAlignment="1">
      <alignment horizontal="left" vertical="center" wrapText="1"/>
    </xf>
    <xf numFmtId="4" fontId="6" fillId="0" borderId="14" xfId="0" applyNumberFormat="1" applyFont="1" applyFill="1" applyBorder="1" applyAlignment="1" applyProtection="1">
      <alignment horizontal="right" vertical="top"/>
      <protection/>
    </xf>
    <xf numFmtId="170" fontId="7" fillId="35" borderId="14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 applyProtection="1">
      <alignment horizontal="left" vertical="center" wrapText="1"/>
      <protection hidden="1"/>
    </xf>
    <xf numFmtId="4" fontId="6" fillId="0" borderId="10" xfId="0" applyNumberFormat="1" applyFont="1" applyFill="1" applyBorder="1" applyAlignment="1" applyProtection="1">
      <alignment horizontal="right" vertical="top"/>
      <protection/>
    </xf>
    <xf numFmtId="170" fontId="7" fillId="35" borderId="10" xfId="0" applyNumberFormat="1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2" fontId="6" fillId="0" borderId="10" xfId="0" applyNumberFormat="1" applyFont="1" applyBorder="1" applyAlignment="1">
      <alignment horizontal="right"/>
    </xf>
    <xf numFmtId="165" fontId="4" fillId="35" borderId="10" xfId="0" applyNumberFormat="1" applyFont="1" applyFill="1" applyBorder="1" applyAlignment="1">
      <alignment horizontal="right"/>
    </xf>
    <xf numFmtId="2" fontId="4" fillId="35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4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49" sqref="D49"/>
    </sheetView>
  </sheetViews>
  <sheetFormatPr defaultColWidth="9.00390625" defaultRowHeight="12.75"/>
  <cols>
    <col min="1" max="1" width="9.125" style="5" customWidth="1"/>
    <col min="2" max="2" width="50.25390625" style="1" customWidth="1"/>
    <col min="3" max="3" width="16.875" style="8" customWidth="1"/>
    <col min="4" max="4" width="16.125" style="8" customWidth="1"/>
    <col min="5" max="5" width="16.00390625" style="8" customWidth="1"/>
    <col min="6" max="6" width="16.125" style="8" customWidth="1"/>
    <col min="7" max="7" width="17.25390625" style="8" customWidth="1"/>
    <col min="8" max="16384" width="9.125" style="1" customWidth="1"/>
  </cols>
  <sheetData>
    <row r="2" spans="1:7" ht="18.75">
      <c r="A2" s="64" t="s">
        <v>61</v>
      </c>
      <c r="B2" s="64"/>
      <c r="C2" s="64"/>
      <c r="D2" s="64"/>
      <c r="E2" s="64"/>
      <c r="F2" s="64"/>
      <c r="G2" s="64"/>
    </row>
    <row r="3" spans="1:7" ht="18.75">
      <c r="A3" s="64" t="s">
        <v>49</v>
      </c>
      <c r="B3" s="64"/>
      <c r="C3" s="64"/>
      <c r="D3" s="64"/>
      <c r="E3" s="64"/>
      <c r="F3" s="64"/>
      <c r="G3" s="64"/>
    </row>
    <row r="4" ht="16.5">
      <c r="G4" s="9" t="s">
        <v>45</v>
      </c>
    </row>
    <row r="5" spans="1:7" ht="115.5">
      <c r="A5" s="6" t="s">
        <v>40</v>
      </c>
      <c r="B5" s="2" t="s">
        <v>41</v>
      </c>
      <c r="C5" s="2" t="s">
        <v>62</v>
      </c>
      <c r="D5" s="2" t="s">
        <v>42</v>
      </c>
      <c r="E5" s="2" t="s">
        <v>63</v>
      </c>
      <c r="F5" s="2" t="s">
        <v>43</v>
      </c>
      <c r="G5" s="3" t="s">
        <v>64</v>
      </c>
    </row>
    <row r="6" spans="1:7" ht="16.5">
      <c r="A6" s="7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</row>
    <row r="7" spans="1:7" ht="18.75">
      <c r="A7" s="14" t="s">
        <v>0</v>
      </c>
      <c r="B7" s="15" t="s">
        <v>1</v>
      </c>
      <c r="C7" s="16">
        <f>SUM(C8:C8)</f>
        <v>64647.35</v>
      </c>
      <c r="D7" s="16">
        <f>SUM(D8:D8)</f>
        <v>155000</v>
      </c>
      <c r="E7" s="17">
        <f>SUM(E8:E8)</f>
        <v>144746.8</v>
      </c>
      <c r="F7" s="18">
        <f aca="true" t="shared" si="0" ref="F7:F15">SUM(E7/D7*100)</f>
        <v>93.3850322580645</v>
      </c>
      <c r="G7" s="19">
        <f aca="true" t="shared" si="1" ref="G7:G15">SUM(E7-C7)</f>
        <v>80099.44999999998</v>
      </c>
    </row>
    <row r="8" spans="1:7" ht="112.5">
      <c r="A8" s="20" t="s">
        <v>2</v>
      </c>
      <c r="B8" s="21" t="s">
        <v>3</v>
      </c>
      <c r="C8" s="22">
        <v>64647.35</v>
      </c>
      <c r="D8" s="23">
        <v>155000</v>
      </c>
      <c r="E8" s="24">
        <v>144746.8</v>
      </c>
      <c r="F8" s="25">
        <f t="shared" si="0"/>
        <v>93.3850322580645</v>
      </c>
      <c r="G8" s="23">
        <f t="shared" si="1"/>
        <v>80099.44999999998</v>
      </c>
    </row>
    <row r="9" spans="1:7" ht="18.75">
      <c r="A9" s="14" t="s">
        <v>4</v>
      </c>
      <c r="B9" s="15" t="s">
        <v>5</v>
      </c>
      <c r="C9" s="26">
        <f>SUM(C10:C12)</f>
        <v>6703045.34</v>
      </c>
      <c r="D9" s="16">
        <f>SUM(D10:D11)</f>
        <v>9333620.39</v>
      </c>
      <c r="E9" s="17">
        <f>SUM(E10:E11)</f>
        <v>8863942.5</v>
      </c>
      <c r="F9" s="18">
        <f t="shared" si="0"/>
        <v>94.96789166074066</v>
      </c>
      <c r="G9" s="19">
        <f t="shared" si="1"/>
        <v>2160897.16</v>
      </c>
    </row>
    <row r="10" spans="1:7" ht="112.5">
      <c r="A10" s="20" t="s">
        <v>6</v>
      </c>
      <c r="B10" s="21" t="s">
        <v>7</v>
      </c>
      <c r="C10" s="22">
        <v>6125476.35</v>
      </c>
      <c r="D10" s="27">
        <v>8942321.39</v>
      </c>
      <c r="E10" s="27">
        <v>8479174.32</v>
      </c>
      <c r="F10" s="25">
        <f t="shared" si="0"/>
        <v>94.82072887116395</v>
      </c>
      <c r="G10" s="23">
        <f t="shared" si="1"/>
        <v>2353697.9700000007</v>
      </c>
    </row>
    <row r="11" spans="1:7" ht="75">
      <c r="A11" s="28" t="s">
        <v>8</v>
      </c>
      <c r="B11" s="29" t="s">
        <v>9</v>
      </c>
      <c r="C11" s="30">
        <v>379658.99</v>
      </c>
      <c r="D11" s="31">
        <v>391299</v>
      </c>
      <c r="E11" s="31">
        <v>384768.18</v>
      </c>
      <c r="F11" s="25">
        <f t="shared" si="0"/>
        <v>98.33098985686138</v>
      </c>
      <c r="G11" s="23">
        <f t="shared" si="1"/>
        <v>5109.190000000002</v>
      </c>
    </row>
    <row r="12" spans="1:7" ht="43.5" customHeight="1">
      <c r="A12" s="20">
        <v>1161</v>
      </c>
      <c r="B12" s="32" t="s">
        <v>73</v>
      </c>
      <c r="C12" s="33">
        <v>197910</v>
      </c>
      <c r="D12" s="34">
        <v>0</v>
      </c>
      <c r="E12" s="34">
        <v>0</v>
      </c>
      <c r="F12" s="25">
        <v>0</v>
      </c>
      <c r="G12" s="23">
        <f t="shared" si="1"/>
        <v>-197910</v>
      </c>
    </row>
    <row r="13" spans="1:7" ht="18.75">
      <c r="A13" s="14" t="s">
        <v>10</v>
      </c>
      <c r="B13" s="15" t="s">
        <v>11</v>
      </c>
      <c r="C13" s="17">
        <f>SUM(C14:C18)</f>
        <v>12269897.239999998</v>
      </c>
      <c r="D13" s="16">
        <f>SUM(D14:D18)</f>
        <v>2241175.48</v>
      </c>
      <c r="E13" s="17">
        <f>SUM(E14:E18)</f>
        <v>2206453.74</v>
      </c>
      <c r="F13" s="18">
        <f t="shared" si="0"/>
        <v>98.45073532573184</v>
      </c>
      <c r="G13" s="19">
        <f t="shared" si="1"/>
        <v>-10063443.499999998</v>
      </c>
    </row>
    <row r="14" spans="1:7" ht="37.5">
      <c r="A14" s="20" t="s">
        <v>12</v>
      </c>
      <c r="B14" s="21" t="s">
        <v>13</v>
      </c>
      <c r="C14" s="22">
        <v>8999011.2</v>
      </c>
      <c r="D14" s="27">
        <v>1717475.48</v>
      </c>
      <c r="E14" s="27">
        <v>1704774.48</v>
      </c>
      <c r="F14" s="25">
        <f t="shared" si="0"/>
        <v>99.26048434764262</v>
      </c>
      <c r="G14" s="23">
        <f t="shared" si="1"/>
        <v>-7294236.719999999</v>
      </c>
    </row>
    <row r="15" spans="1:7" ht="56.25">
      <c r="A15" s="20" t="s">
        <v>14</v>
      </c>
      <c r="B15" s="21" t="s">
        <v>15</v>
      </c>
      <c r="C15" s="22">
        <v>1528529.34</v>
      </c>
      <c r="D15" s="27">
        <v>180000</v>
      </c>
      <c r="E15" s="27">
        <v>180000</v>
      </c>
      <c r="F15" s="25">
        <f t="shared" si="0"/>
        <v>100</v>
      </c>
      <c r="G15" s="23">
        <f t="shared" si="1"/>
        <v>-1348529.34</v>
      </c>
    </row>
    <row r="16" spans="1:7" ht="22.5" customHeight="1">
      <c r="A16" s="20" t="s">
        <v>16</v>
      </c>
      <c r="B16" s="21" t="s">
        <v>17</v>
      </c>
      <c r="C16" s="22">
        <v>995069.16</v>
      </c>
      <c r="D16" s="27">
        <v>0</v>
      </c>
      <c r="E16" s="27">
        <v>0</v>
      </c>
      <c r="F16" s="25">
        <v>0</v>
      </c>
      <c r="G16" s="23">
        <f>SUM(E16-C16)</f>
        <v>-995069.16</v>
      </c>
    </row>
    <row r="17" spans="1:7" ht="27" customHeight="1">
      <c r="A17" s="35">
        <v>2110</v>
      </c>
      <c r="B17" s="21" t="s">
        <v>60</v>
      </c>
      <c r="C17" s="22">
        <v>546703.84</v>
      </c>
      <c r="D17" s="27">
        <v>0</v>
      </c>
      <c r="E17" s="27">
        <v>0</v>
      </c>
      <c r="F17" s="25">
        <v>0</v>
      </c>
      <c r="G17" s="23">
        <f>SUM(E17-C17)</f>
        <v>-546703.84</v>
      </c>
    </row>
    <row r="18" spans="1:7" ht="37.5">
      <c r="A18" s="20" t="s">
        <v>18</v>
      </c>
      <c r="B18" s="21" t="s">
        <v>19</v>
      </c>
      <c r="C18" s="22">
        <v>200583.7</v>
      </c>
      <c r="D18" s="27">
        <v>343700</v>
      </c>
      <c r="E18" s="27">
        <v>321679.26</v>
      </c>
      <c r="F18" s="25">
        <f aca="true" t="shared" si="2" ref="F18:F43">SUM(E18/D18*100)</f>
        <v>93.59303462321793</v>
      </c>
      <c r="G18" s="23">
        <f aca="true" t="shared" si="3" ref="G18:G43">SUM(E18-C18)</f>
        <v>121095.56</v>
      </c>
    </row>
    <row r="19" spans="1:7" ht="37.5">
      <c r="A19" s="14" t="s">
        <v>20</v>
      </c>
      <c r="B19" s="15" t="s">
        <v>21</v>
      </c>
      <c r="C19" s="16">
        <f>SUM(C20:C23)</f>
        <v>5436809.890000001</v>
      </c>
      <c r="D19" s="16">
        <f>SUM(D20:D23)</f>
        <v>465643.84</v>
      </c>
      <c r="E19" s="16">
        <f>SUM(E20:E23)</f>
        <v>459406.84</v>
      </c>
      <c r="F19" s="18">
        <f t="shared" si="2"/>
        <v>98.66056426302127</v>
      </c>
      <c r="G19" s="19">
        <f t="shared" si="3"/>
        <v>-4977403.050000001</v>
      </c>
    </row>
    <row r="20" spans="1:7" ht="75">
      <c r="A20" s="20" t="s">
        <v>22</v>
      </c>
      <c r="B20" s="21" t="s">
        <v>23</v>
      </c>
      <c r="C20" s="22">
        <v>407600.44</v>
      </c>
      <c r="D20" s="27">
        <v>460043.84</v>
      </c>
      <c r="E20" s="27">
        <v>453806.84</v>
      </c>
      <c r="F20" s="25">
        <f t="shared" si="2"/>
        <v>98.64425964273318</v>
      </c>
      <c r="G20" s="23">
        <f t="shared" si="3"/>
        <v>46206.40000000002</v>
      </c>
    </row>
    <row r="21" spans="1:7" ht="44.25" customHeight="1">
      <c r="A21" s="20">
        <v>3105</v>
      </c>
      <c r="B21" s="21" t="s">
        <v>65</v>
      </c>
      <c r="C21" s="22">
        <v>22650</v>
      </c>
      <c r="D21" s="31">
        <v>5600</v>
      </c>
      <c r="E21" s="27">
        <v>5600</v>
      </c>
      <c r="F21" s="25">
        <f t="shared" si="2"/>
        <v>100</v>
      </c>
      <c r="G21" s="23">
        <f t="shared" si="3"/>
        <v>-17050</v>
      </c>
    </row>
    <row r="22" spans="1:7" ht="42" customHeight="1">
      <c r="A22" s="20">
        <v>3112</v>
      </c>
      <c r="B22" s="32" t="s">
        <v>72</v>
      </c>
      <c r="C22" s="22">
        <v>536400</v>
      </c>
      <c r="D22" s="36">
        <v>0</v>
      </c>
      <c r="E22" s="37">
        <v>0</v>
      </c>
      <c r="F22" s="25">
        <v>0</v>
      </c>
      <c r="G22" s="23">
        <f t="shared" si="3"/>
        <v>-536400</v>
      </c>
    </row>
    <row r="23" spans="1:7" ht="75">
      <c r="A23" s="20">
        <v>3220</v>
      </c>
      <c r="B23" s="32" t="s">
        <v>74</v>
      </c>
      <c r="C23" s="38">
        <v>4470159.45</v>
      </c>
      <c r="D23" s="34">
        <v>0</v>
      </c>
      <c r="E23" s="34">
        <v>0</v>
      </c>
      <c r="F23" s="25">
        <v>0</v>
      </c>
      <c r="G23" s="23">
        <f t="shared" si="3"/>
        <v>-4470159.45</v>
      </c>
    </row>
    <row r="24" spans="1:7" ht="18.75">
      <c r="A24" s="14" t="s">
        <v>24</v>
      </c>
      <c r="B24" s="15" t="s">
        <v>25</v>
      </c>
      <c r="C24" s="16">
        <f>SUM(C25:C27)</f>
        <v>241684.76</v>
      </c>
      <c r="D24" s="16">
        <f>SUM(D25:D27)</f>
        <v>146627.59</v>
      </c>
      <c r="E24" s="16">
        <f>SUM(E25:E27)</f>
        <v>146626.97999999998</v>
      </c>
      <c r="F24" s="18">
        <f t="shared" si="2"/>
        <v>99.99958398006812</v>
      </c>
      <c r="G24" s="19">
        <f t="shared" si="3"/>
        <v>-95057.78000000003</v>
      </c>
    </row>
    <row r="25" spans="1:7" ht="24.75" customHeight="1">
      <c r="A25" s="20" t="s">
        <v>26</v>
      </c>
      <c r="B25" s="21" t="s">
        <v>27</v>
      </c>
      <c r="C25" s="39">
        <v>53809.76</v>
      </c>
      <c r="D25" s="40">
        <v>79579.59</v>
      </c>
      <c r="E25" s="40">
        <v>79578.98</v>
      </c>
      <c r="F25" s="41">
        <f t="shared" si="2"/>
        <v>99.99923347179849</v>
      </c>
      <c r="G25" s="42">
        <f t="shared" si="3"/>
        <v>25769.219999999994</v>
      </c>
    </row>
    <row r="26" spans="1:7" ht="56.25">
      <c r="A26" s="20" t="s">
        <v>28</v>
      </c>
      <c r="B26" s="21" t="s">
        <v>29</v>
      </c>
      <c r="C26" s="39">
        <v>22100</v>
      </c>
      <c r="D26" s="42">
        <v>14048</v>
      </c>
      <c r="E26" s="42">
        <v>14048</v>
      </c>
      <c r="F26" s="41">
        <f t="shared" si="2"/>
        <v>100</v>
      </c>
      <c r="G26" s="42">
        <f t="shared" si="3"/>
        <v>-8052</v>
      </c>
    </row>
    <row r="27" spans="1:7" ht="30" customHeight="1">
      <c r="A27" s="20">
        <v>4082</v>
      </c>
      <c r="B27" s="43" t="s">
        <v>66</v>
      </c>
      <c r="C27" s="39">
        <v>165775</v>
      </c>
      <c r="D27" s="42">
        <v>53000</v>
      </c>
      <c r="E27" s="42">
        <v>53000</v>
      </c>
      <c r="F27" s="41">
        <f t="shared" si="2"/>
        <v>100</v>
      </c>
      <c r="G27" s="42">
        <f t="shared" si="3"/>
        <v>-112775</v>
      </c>
    </row>
    <row r="28" spans="1:7" ht="18.75">
      <c r="A28" s="14" t="s">
        <v>30</v>
      </c>
      <c r="B28" s="15" t="s">
        <v>31</v>
      </c>
      <c r="C28" s="16">
        <f>SUM(C29:C29)</f>
        <v>198977.58</v>
      </c>
      <c r="D28" s="16">
        <f>SUM(D29:D29)</f>
        <v>71487</v>
      </c>
      <c r="E28" s="17">
        <f>SUM(E29:E29)</f>
        <v>67591.15</v>
      </c>
      <c r="F28" s="18">
        <f t="shared" si="2"/>
        <v>94.55026788087343</v>
      </c>
      <c r="G28" s="19">
        <f t="shared" si="3"/>
        <v>-131386.43</v>
      </c>
    </row>
    <row r="29" spans="1:7" ht="38.25" customHeight="1">
      <c r="A29" s="20" t="s">
        <v>32</v>
      </c>
      <c r="B29" s="21" t="s">
        <v>33</v>
      </c>
      <c r="C29" s="22">
        <v>198977.58</v>
      </c>
      <c r="D29" s="31">
        <v>71487</v>
      </c>
      <c r="E29" s="31">
        <v>67591.15</v>
      </c>
      <c r="F29" s="25">
        <f t="shared" si="2"/>
        <v>94.55026788087343</v>
      </c>
      <c r="G29" s="23">
        <f t="shared" si="3"/>
        <v>-131386.43</v>
      </c>
    </row>
    <row r="30" spans="1:7" ht="18.75">
      <c r="A30" s="14">
        <v>6000</v>
      </c>
      <c r="B30" s="44" t="s">
        <v>71</v>
      </c>
      <c r="C30" s="19">
        <f>SUM(C31)</f>
        <v>0</v>
      </c>
      <c r="D30" s="19">
        <f>SUM(D31)</f>
        <v>330305</v>
      </c>
      <c r="E30" s="19">
        <f>SUM(E31)</f>
        <v>330305</v>
      </c>
      <c r="F30" s="18">
        <f t="shared" si="2"/>
        <v>100</v>
      </c>
      <c r="G30" s="19">
        <f t="shared" si="3"/>
        <v>330305</v>
      </c>
    </row>
    <row r="31" spans="1:7" ht="131.25">
      <c r="A31" s="20">
        <v>6083</v>
      </c>
      <c r="B31" s="45" t="s">
        <v>70</v>
      </c>
      <c r="C31" s="23">
        <v>0</v>
      </c>
      <c r="D31" s="24">
        <v>330305</v>
      </c>
      <c r="E31" s="24">
        <v>330305</v>
      </c>
      <c r="F31" s="25">
        <f t="shared" si="2"/>
        <v>100</v>
      </c>
      <c r="G31" s="23">
        <f t="shared" si="3"/>
        <v>330305</v>
      </c>
    </row>
    <row r="32" spans="1:7" ht="18.75">
      <c r="A32" s="14" t="s">
        <v>34</v>
      </c>
      <c r="B32" s="15" t="s">
        <v>35</v>
      </c>
      <c r="C32" s="16">
        <f>SUM(C33:C35)</f>
        <v>2054209</v>
      </c>
      <c r="D32" s="16">
        <f>SUM(D33:D35)</f>
        <v>7930224</v>
      </c>
      <c r="E32" s="16">
        <f>SUM(E33:E35)</f>
        <v>5455570</v>
      </c>
      <c r="F32" s="18">
        <f t="shared" si="2"/>
        <v>68.79465195434581</v>
      </c>
      <c r="G32" s="19">
        <f t="shared" si="3"/>
        <v>3401361</v>
      </c>
    </row>
    <row r="33" spans="1:7" ht="69" customHeight="1">
      <c r="A33" s="20">
        <v>7363</v>
      </c>
      <c r="B33" s="13" t="s">
        <v>50</v>
      </c>
      <c r="C33" s="22">
        <v>2054209</v>
      </c>
      <c r="D33" s="24">
        <v>944000</v>
      </c>
      <c r="E33" s="24">
        <v>944000</v>
      </c>
      <c r="F33" s="25">
        <f t="shared" si="2"/>
        <v>100</v>
      </c>
      <c r="G33" s="23">
        <f t="shared" si="3"/>
        <v>-1110209</v>
      </c>
    </row>
    <row r="34" spans="1:7" ht="84.75" customHeight="1">
      <c r="A34" s="20">
        <v>7367</v>
      </c>
      <c r="B34" s="43" t="s">
        <v>67</v>
      </c>
      <c r="C34" s="23">
        <v>0</v>
      </c>
      <c r="D34" s="46">
        <v>6787000</v>
      </c>
      <c r="E34" s="46">
        <v>4379546</v>
      </c>
      <c r="F34" s="25">
        <f t="shared" si="2"/>
        <v>64.52845145130397</v>
      </c>
      <c r="G34" s="23">
        <f t="shared" si="3"/>
        <v>4379546</v>
      </c>
    </row>
    <row r="35" spans="1:7" ht="43.5" customHeight="1">
      <c r="A35" s="20" t="s">
        <v>51</v>
      </c>
      <c r="B35" s="21" t="s">
        <v>52</v>
      </c>
      <c r="C35" s="47">
        <v>0</v>
      </c>
      <c r="D35" s="24">
        <v>199224</v>
      </c>
      <c r="E35" s="48">
        <v>132024</v>
      </c>
      <c r="F35" s="25">
        <f t="shared" si="2"/>
        <v>66.26912420190338</v>
      </c>
      <c r="G35" s="23">
        <f t="shared" si="3"/>
        <v>132024</v>
      </c>
    </row>
    <row r="36" spans="1:7" ht="18.75">
      <c r="A36" s="14">
        <v>8200</v>
      </c>
      <c r="B36" s="49" t="s">
        <v>68</v>
      </c>
      <c r="C36" s="16">
        <f>SUM(C37:C39)</f>
        <v>252320</v>
      </c>
      <c r="D36" s="16">
        <f>SUM(D37)</f>
        <v>8089</v>
      </c>
      <c r="E36" s="16">
        <f>SUM(E37)</f>
        <v>8089</v>
      </c>
      <c r="F36" s="18">
        <f t="shared" si="2"/>
        <v>100</v>
      </c>
      <c r="G36" s="19">
        <f t="shared" si="3"/>
        <v>-244231</v>
      </c>
    </row>
    <row r="37" spans="1:7" ht="45.75" customHeight="1">
      <c r="A37" s="20">
        <v>8220</v>
      </c>
      <c r="B37" s="43" t="s">
        <v>69</v>
      </c>
      <c r="C37" s="50">
        <v>58320</v>
      </c>
      <c r="D37" s="51">
        <v>8089</v>
      </c>
      <c r="E37" s="51">
        <v>8089</v>
      </c>
      <c r="F37" s="41">
        <f t="shared" si="2"/>
        <v>100</v>
      </c>
      <c r="G37" s="42">
        <f t="shared" si="3"/>
        <v>-50231</v>
      </c>
    </row>
    <row r="38" spans="1:7" ht="42" customHeight="1">
      <c r="A38" s="20">
        <v>8230</v>
      </c>
      <c r="B38" s="52" t="s">
        <v>75</v>
      </c>
      <c r="C38" s="53">
        <v>14000</v>
      </c>
      <c r="D38" s="54">
        <v>0</v>
      </c>
      <c r="E38" s="54">
        <v>0</v>
      </c>
      <c r="F38" s="41">
        <v>0</v>
      </c>
      <c r="G38" s="42">
        <f t="shared" si="3"/>
        <v>-14000</v>
      </c>
    </row>
    <row r="39" spans="1:7" ht="37.5">
      <c r="A39" s="20">
        <v>8310</v>
      </c>
      <c r="B39" s="32" t="s">
        <v>76</v>
      </c>
      <c r="C39" s="39">
        <v>180000</v>
      </c>
      <c r="D39" s="54">
        <v>0</v>
      </c>
      <c r="E39" s="54">
        <v>0</v>
      </c>
      <c r="F39" s="41">
        <v>0</v>
      </c>
      <c r="G39" s="42">
        <f t="shared" si="3"/>
        <v>-180000</v>
      </c>
    </row>
    <row r="40" spans="1:7" ht="18.75">
      <c r="A40" s="14" t="s">
        <v>36</v>
      </c>
      <c r="B40" s="15" t="s">
        <v>37</v>
      </c>
      <c r="C40" s="16">
        <f>SUM(C41:C42)</f>
        <v>6168914.78</v>
      </c>
      <c r="D40" s="17">
        <f>SUM(D41:D42)</f>
        <v>6008868</v>
      </c>
      <c r="E40" s="17">
        <f>SUM(E41:E42)</f>
        <v>4944347.96</v>
      </c>
      <c r="F40" s="18">
        <f t="shared" si="2"/>
        <v>82.28418331040056</v>
      </c>
      <c r="G40" s="19">
        <f t="shared" si="3"/>
        <v>-1224566.8200000003</v>
      </c>
    </row>
    <row r="41" spans="1:7" ht="39.75" customHeight="1">
      <c r="A41" s="20">
        <v>9740</v>
      </c>
      <c r="B41" s="21" t="s">
        <v>53</v>
      </c>
      <c r="C41" s="22">
        <v>1248680.36</v>
      </c>
      <c r="D41" s="46">
        <v>2105000</v>
      </c>
      <c r="E41" s="46">
        <v>2051861.8</v>
      </c>
      <c r="F41" s="25">
        <f t="shared" si="2"/>
        <v>97.47561995249406</v>
      </c>
      <c r="G41" s="23">
        <f t="shared" si="3"/>
        <v>803181.44</v>
      </c>
    </row>
    <row r="42" spans="1:7" ht="32.25" customHeight="1">
      <c r="A42" s="20" t="s">
        <v>38</v>
      </c>
      <c r="B42" s="21" t="s">
        <v>39</v>
      </c>
      <c r="C42" s="22">
        <v>4920234.42</v>
      </c>
      <c r="D42" s="24">
        <v>3903868</v>
      </c>
      <c r="E42" s="24">
        <v>2892486.16</v>
      </c>
      <c r="F42" s="25">
        <f t="shared" si="2"/>
        <v>74.09282690910656</v>
      </c>
      <c r="G42" s="23">
        <f t="shared" si="3"/>
        <v>-2027748.2599999998</v>
      </c>
    </row>
    <row r="43" spans="1:7" ht="18.75">
      <c r="A43" s="11" t="s">
        <v>44</v>
      </c>
      <c r="B43" s="12"/>
      <c r="C43" s="19">
        <f>SUM(C7+C9+C13+C19+C24+C28+C32+C40+C36+C30)</f>
        <v>33390505.94</v>
      </c>
      <c r="D43" s="19">
        <f>SUM(D7+D9+D13+D19+D24+D28+D32+D40+D36+D30)</f>
        <v>26691040.3</v>
      </c>
      <c r="E43" s="19">
        <f>SUM(E7+E9+E13+E19+E24+E28+E32+E40+E36+E30)</f>
        <v>22627079.970000003</v>
      </c>
      <c r="F43" s="18">
        <f t="shared" si="2"/>
        <v>84.77406543798146</v>
      </c>
      <c r="G43" s="19">
        <f t="shared" si="3"/>
        <v>-10763425.969999999</v>
      </c>
    </row>
    <row r="44" spans="1:7" ht="18.75">
      <c r="A44" s="66" t="s">
        <v>54</v>
      </c>
      <c r="B44" s="67"/>
      <c r="C44" s="55"/>
      <c r="D44" s="55"/>
      <c r="E44" s="55"/>
      <c r="F44" s="18"/>
      <c r="G44" s="19"/>
    </row>
    <row r="45" spans="1:7" ht="56.25">
      <c r="A45" s="11">
        <v>8830</v>
      </c>
      <c r="B45" s="15" t="s">
        <v>55</v>
      </c>
      <c r="C45" s="19">
        <f>SUM(C46:C47)</f>
        <v>0</v>
      </c>
      <c r="D45" s="19">
        <f>SUM(D46:D47)</f>
        <v>0</v>
      </c>
      <c r="E45" s="19">
        <f>SUM(E46:E47)</f>
        <v>0</v>
      </c>
      <c r="F45" s="18">
        <v>0</v>
      </c>
      <c r="G45" s="19">
        <v>0</v>
      </c>
    </row>
    <row r="46" spans="1:7" ht="20.25" customHeight="1">
      <c r="A46" s="56">
        <v>8831</v>
      </c>
      <c r="B46" s="57" t="s">
        <v>56</v>
      </c>
      <c r="C46" s="58">
        <v>20000</v>
      </c>
      <c r="D46" s="58">
        <v>86000</v>
      </c>
      <c r="E46" s="58">
        <v>40000</v>
      </c>
      <c r="F46" s="59">
        <f>SUM(E46/D46*100)</f>
        <v>46.51162790697674</v>
      </c>
      <c r="G46" s="60">
        <f>SUM(E46-C46)</f>
        <v>20000</v>
      </c>
    </row>
    <row r="47" spans="1:7" ht="33" customHeight="1">
      <c r="A47" s="56">
        <v>8832</v>
      </c>
      <c r="B47" s="57" t="s">
        <v>57</v>
      </c>
      <c r="C47" s="58">
        <v>-20000</v>
      </c>
      <c r="D47" s="58">
        <v>-86000</v>
      </c>
      <c r="E47" s="58">
        <v>-40000</v>
      </c>
      <c r="F47" s="59">
        <f>SUM(E47/D47*100)</f>
        <v>46.51162790697674</v>
      </c>
      <c r="G47" s="60">
        <f>SUM(E47-C47)</f>
        <v>-20000</v>
      </c>
    </row>
    <row r="48" spans="1:7" ht="18.75">
      <c r="A48" s="61"/>
      <c r="B48" s="12" t="s">
        <v>58</v>
      </c>
      <c r="C48" s="19">
        <f>SUM(C46:C47)</f>
        <v>0</v>
      </c>
      <c r="D48" s="19">
        <f>SUM(D46:D47)</f>
        <v>0</v>
      </c>
      <c r="E48" s="19">
        <f>SUM(E46:E47)</f>
        <v>0</v>
      </c>
      <c r="F48" s="18">
        <v>0</v>
      </c>
      <c r="G48" s="19">
        <f>SUM(E48-C48)</f>
        <v>0</v>
      </c>
    </row>
    <row r="49" spans="1:7" ht="39.75" customHeight="1">
      <c r="A49" s="68" t="s">
        <v>59</v>
      </c>
      <c r="B49" s="69"/>
      <c r="C49" s="19">
        <f>SUM(C43+C45)</f>
        <v>33390505.94</v>
      </c>
      <c r="D49" s="19">
        <f>SUM(D43+D45)</f>
        <v>26691040.3</v>
      </c>
      <c r="E49" s="19">
        <f>SUM(E43+E45)</f>
        <v>22627079.970000003</v>
      </c>
      <c r="F49" s="18">
        <f>SUM(E49/D49*100)</f>
        <v>84.77406543798146</v>
      </c>
      <c r="G49" s="19">
        <f>SUM(E49-C49)</f>
        <v>-10763425.969999999</v>
      </c>
    </row>
    <row r="51" spans="1:7" ht="16.5">
      <c r="A51" s="65" t="s">
        <v>46</v>
      </c>
      <c r="B51" s="65"/>
      <c r="C51" s="65"/>
      <c r="D51" s="65"/>
      <c r="E51" s="63"/>
      <c r="F51" s="63"/>
      <c r="G51" s="63"/>
    </row>
    <row r="52" spans="1:7" ht="16.5">
      <c r="A52" s="62" t="s">
        <v>48</v>
      </c>
      <c r="B52" s="62"/>
      <c r="E52" s="63" t="s">
        <v>47</v>
      </c>
      <c r="F52" s="63"/>
      <c r="G52" s="63"/>
    </row>
    <row r="54" ht="16.5" hidden="1">
      <c r="E54" s="10"/>
    </row>
  </sheetData>
  <sheetProtection/>
  <mergeCells count="8">
    <mergeCell ref="A52:B52"/>
    <mergeCell ref="E52:G52"/>
    <mergeCell ref="A2:G2"/>
    <mergeCell ref="A3:G3"/>
    <mergeCell ref="A51:D51"/>
    <mergeCell ref="E51:G51"/>
    <mergeCell ref="A44:B44"/>
    <mergeCell ref="A49:B49"/>
  </mergeCells>
  <printOptions/>
  <pageMargins left="0.75" right="0.47" top="0.2" bottom="0.2" header="0" footer="0"/>
  <pageSetup fitToHeight="50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ФинУпр</cp:lastModifiedBy>
  <cp:lastPrinted>2020-01-22T08:22:15Z</cp:lastPrinted>
  <dcterms:created xsi:type="dcterms:W3CDTF">2019-04-05T06:35:54Z</dcterms:created>
  <dcterms:modified xsi:type="dcterms:W3CDTF">2020-01-22T08:22:55Z</dcterms:modified>
  <cp:category/>
  <cp:version/>
  <cp:contentType/>
  <cp:contentStatus/>
</cp:coreProperties>
</file>