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3080" activeTab="0"/>
  </bookViews>
  <sheets>
    <sheet name="Лист1" sheetId="1" r:id="rId1"/>
  </sheets>
  <definedNames>
    <definedName name="_xlnm.Print_Area" localSheetId="0">'Лист1'!$A$2:$I$88</definedName>
  </definedNames>
  <calcPr fullCalcOnLoad="1"/>
</workbook>
</file>

<file path=xl/sharedStrings.xml><?xml version="1.0" encoding="utf-8"?>
<sst xmlns="http://schemas.openxmlformats.org/spreadsheetml/2006/main" count="163" uniqueCount="163">
  <si>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</si>
  <si>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</si>
  <si>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</si>
  <si>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</si>
  <si>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</si>
  <si>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</si>
  <si>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</si>
  <si>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</si>
  <si>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</si>
  <si>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1020</t>
  </si>
  <si>
    <t>1090</t>
  </si>
  <si>
    <t>1100</t>
  </si>
  <si>
    <t>1140</t>
  </si>
  <si>
    <t>Підвищення кваліфікації, перепідготовка кадрів закладами післядипломної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</si>
  <si>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</si>
  <si>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</si>
  <si>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</si>
  <si>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</si>
  <si>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</si>
  <si>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</si>
  <si>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</si>
  <si>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</si>
  <si>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</si>
  <si>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</si>
  <si>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</si>
  <si>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</si>
  <si>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</si>
  <si>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</si>
  <si>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</si>
  <si>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</si>
  <si>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2141</t>
  </si>
  <si>
    <t>Програми і централізовані заходи з імунопрофілактики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</si>
  <si>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</si>
  <si>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</si>
  <si>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</si>
  <si>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</si>
  <si>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</si>
  <si>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</si>
  <si>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</si>
  <si>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</si>
  <si>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</si>
  <si>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</si>
  <si>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</si>
  <si>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</si>
  <si>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</si>
  <si>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</si>
  <si>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</si>
  <si>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</si>
  <si>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</si>
  <si>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</si>
  <si>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</si>
  <si>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</si>
  <si>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</si>
  <si>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</si>
  <si>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</si>
  <si>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</si>
  <si>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</si>
  <si>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</si>
  <si>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</si>
  <si>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</si>
  <si>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</si>
  <si>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</si>
  <si>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</si>
  <si>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</si>
  <si>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</si>
  <si>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</si>
  <si>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</si>
  <si>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</si>
  <si>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</si>
  <si>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</si>
  <si>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</si>
  <si>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</si>
  <si>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</si>
  <si>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</si>
  <si>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</si>
  <si>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</si>
  <si>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</si>
  <si>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</si>
  <si>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</si>
  <si>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</si>
  <si>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</si>
  <si>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</si>
  <si>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</si>
  <si>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</si>
  <si>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</si>
  <si>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</si>
  <si>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</si>
  <si>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</si>
  <si>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</si>
  <si>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</si>
  <si>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</si>
  <si>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</si>
  <si>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3230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</si>
  <si>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</si>
  <si>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</si>
  <si>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</si>
  <si>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</si>
  <si>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</si>
  <si>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</si>
  <si>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</si>
  <si>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</si>
  <si>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</si>
  <si>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</si>
  <si>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</si>
  <si>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</si>
  <si>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</si>
  <si>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</si>
  <si>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</si>
  <si>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</si>
  <si>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</si>
  <si>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</si>
  <si>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5041</t>
  </si>
  <si>
    <t>Утримання та фінансова підтримка спортивних споруд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</si>
  <si>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</si>
  <si>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</si>
  <si>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</si>
  <si>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</si>
  <si>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7622</t>
  </si>
  <si>
    <t>Реалізація програм і заходів в галузі туризму та курортів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</si>
  <si>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</si>
  <si>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</si>
  <si>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</si>
  <si>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</si>
  <si>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</si>
  <si>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</si>
  <si>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8700</t>
  </si>
  <si>
    <t>Резервний фонд</t>
  </si>
  <si>
    <t>9000</t>
  </si>
  <si>
    <t>Міжбюджетні трансферти</t>
  </si>
  <si>
    <t>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</si>
  <si>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</si>
  <si>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9770</t>
  </si>
  <si>
    <t>Інші субвенції з місцевого бюджету</t>
  </si>
  <si>
    <t>КПКВКМБ</t>
  </si>
  <si>
    <t xml:space="preserve">Назва </t>
  </si>
  <si>
    <t xml:space="preserve"> Довгострокові кредити індивідуальним забудовникам житла на селі  (надання кредиту)</t>
  </si>
  <si>
    <t>Всього видатків  по районному бюджету</t>
  </si>
  <si>
    <t>грн.</t>
  </si>
  <si>
    <t>Начальник фінансового управління</t>
  </si>
  <si>
    <t>Ганна Кравчук</t>
  </si>
  <si>
    <t>райдержадміністрації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</si>
  <si>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</t>
  </si>
  <si>
    <t>Всього видатків та кредитування загального фонду</t>
  </si>
  <si>
    <t>Кредитування загального фонду</t>
  </si>
  <si>
    <t>План на 2020 рік з урахуванням змін</t>
  </si>
  <si>
    <t>Відсоток виконання до уточненого призначення на 2020 рік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</si>
  <si>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</si>
  <si>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</si>
  <si>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</si>
  <si>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</si>
  <si>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</si>
  <si>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8230</t>
  </si>
  <si>
    <t>Інші заходи громадського порядку та безпеки</t>
  </si>
  <si>
    <t xml:space="preserve">Касові видатки за І півріччя  2019 року          </t>
  </si>
  <si>
    <t>План на І  півріччя  2020 року з урахуванням змін</t>
  </si>
  <si>
    <t>Касові видатки за І  півріччя  2020 року</t>
  </si>
  <si>
    <t>Відсоток виконання до уточненого призначення на І півріччя  2020 року</t>
  </si>
  <si>
    <t>Збільшення/ зменшення видатків за І півріччя  2020 року до видатків І півріччя  2019 року            (+;-)</t>
  </si>
  <si>
    <t xml:space="preserve">Субвенція з місцевого бюджету державному бюджету </t>
  </si>
  <si>
    <t xml:space="preserve"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</t>
  </si>
  <si>
    <t>Надання допомоги на дітей, які виховуються у багатодітних сімях</t>
  </si>
  <si>
    <t>Проведення навчально-тренувальних зборів і змагань з олімпійських видів спорту</t>
  </si>
  <si>
    <t>Інформація про виконання Коломийського районного бюджету по видатках за І  півріччя 2020 року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</si>
</sst>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0.00"/>
  </numFmts>
  <fonts count="2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20" borderId="10" xfId="0" applyFont="1" applyFill="1" applyBorder="1" applyAlignment="1">
      <alignment wrapText="1"/>
    </xf>
    <xf numFmtId="2" fontId="5" fillId="20" borderId="10" xfId="0" applyNumberFormat="1" applyFont="1" applyFill="1" applyBorder="1" applyAlignment="1">
      <alignment wrapText="1"/>
    </xf>
    <xf numFmtId="165" fontId="5" fillId="20" borderId="10" xfId="0" applyNumberFormat="1" applyFont="1" applyFill="1" applyBorder="1" applyAlignment="1">
      <alignment/>
    </xf>
    <xf numFmtId="2" fontId="5" fillId="2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 quotePrefix="1">
      <alignment horizontal="center"/>
    </xf>
    <xf numFmtId="2" fontId="6" fillId="0" borderId="10" xfId="0" applyNumberFormat="1" applyFont="1" applyFill="1" applyBorder="1" applyAlignment="1">
      <alignment wrapText="1"/>
    </xf>
    <xf numFmtId="0" fontId="6" fillId="0" borderId="10" xfId="52" applyFont="1" applyFill="1" applyBorder="1" applyAlignment="1" applyProtection="1">
      <alignment vertical="center" wrapText="1"/>
      <protection/>
    </xf>
    <xf numFmtId="165" fontId="6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5" fillId="20" borderId="10" xfId="0" applyFont="1" applyFill="1" applyBorder="1" applyAlignment="1" quotePrefix="1">
      <alignment horizontal="center"/>
    </xf>
    <xf numFmtId="0" fontId="1" fillId="2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20" borderId="10" xfId="0" applyFont="1" applyFill="1" applyBorder="1" applyAlignment="1">
      <alignment/>
    </xf>
    <xf numFmtId="166" fontId="6" fillId="0" borderId="10" xfId="0" applyNumberFormat="1" applyFont="1" applyBorder="1" applyAlignment="1">
      <alignment vertical="center" wrapText="1"/>
    </xf>
    <xf numFmtId="0" fontId="4" fillId="2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5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0" borderId="11" xfId="0" applyFont="1" applyFill="1" applyBorder="1" applyAlignment="1">
      <alignment horizontal="center" wrapText="1"/>
    </xf>
    <xf numFmtId="0" fontId="4" fillId="20" borderId="12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20" borderId="11" xfId="0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7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I2"/>
    </sheetView>
  </sheetViews>
  <sheetFormatPr defaultColWidth="9.00390625" defaultRowHeight="12.75"/>
  <cols>
    <col min="1" max="1" width="9.125" style="19" customWidth="1"/>
    <col min="2" max="2" width="49.75390625" style="23" customWidth="1"/>
    <col min="3" max="3" width="16.875" style="3" customWidth="1"/>
    <col min="4" max="4" width="16.125" style="3" customWidth="1"/>
    <col min="5" max="5" width="17.75390625" style="3" customWidth="1"/>
    <col min="6" max="6" width="19.375" style="3" customWidth="1"/>
    <col min="7" max="7" width="14.00390625" style="3" customWidth="1"/>
    <col min="8" max="8" width="14.375" style="3" customWidth="1"/>
    <col min="9" max="9" width="17.25390625" style="3" customWidth="1"/>
    <col min="10" max="16384" width="9.125" style="3" customWidth="1"/>
  </cols>
  <sheetData>
    <row r="2" spans="1:9" ht="20.25">
      <c r="A2" s="38" t="s">
        <v>162</v>
      </c>
      <c r="B2" s="38"/>
      <c r="C2" s="38"/>
      <c r="D2" s="38"/>
      <c r="E2" s="38"/>
      <c r="F2" s="38"/>
      <c r="G2" s="38"/>
      <c r="H2" s="38"/>
      <c r="I2" s="38"/>
    </row>
    <row r="3" spans="1:9" ht="20.25">
      <c r="A3" s="38" t="s">
        <v>0</v>
      </c>
      <c r="B3" s="38"/>
      <c r="C3" s="38"/>
      <c r="D3" s="38"/>
      <c r="E3" s="38"/>
      <c r="F3" s="38"/>
      <c r="G3" s="38"/>
      <c r="H3" s="38"/>
      <c r="I3" s="38"/>
    </row>
    <row r="4" ht="18.75">
      <c r="I4" s="5" t="s">
        <v>137</v>
      </c>
    </row>
    <row r="5" spans="1:9" ht="126">
      <c r="A5" s="1" t="s">
        <v>133</v>
      </c>
      <c r="B5" s="24" t="s">
        <v>134</v>
      </c>
      <c r="C5" s="1" t="s">
        <v>153</v>
      </c>
      <c r="D5" s="1" t="s">
        <v>144</v>
      </c>
      <c r="E5" s="1" t="s">
        <v>154</v>
      </c>
      <c r="F5" s="1" t="s">
        <v>155</v>
      </c>
      <c r="G5" s="1" t="s">
        <v>145</v>
      </c>
      <c r="H5" s="1" t="s">
        <v>156</v>
      </c>
      <c r="I5" s="2" t="s">
        <v>157</v>
      </c>
    </row>
    <row r="6" spans="1:9" ht="16.5">
      <c r="A6" s="4">
        <v>1</v>
      </c>
      <c r="B6" s="25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</row>
    <row r="7" spans="1:9" ht="18.75">
      <c r="A7" s="20" t="s">
        <v>1</v>
      </c>
      <c r="B7" s="30" t="s">
        <v>2</v>
      </c>
      <c r="C7" s="6">
        <f>SUM(C8:C9)</f>
        <v>1956741.72</v>
      </c>
      <c r="D7" s="7">
        <f>SUM(D8:D9)</f>
        <v>3718700</v>
      </c>
      <c r="E7" s="7">
        <f>SUM(E8:E9)</f>
        <v>2196200</v>
      </c>
      <c r="F7" s="6">
        <f>SUM(F8:F9)</f>
        <v>1831862.79</v>
      </c>
      <c r="G7" s="8">
        <f>SUM(F7/D7*100)</f>
        <v>49.260838196143816</v>
      </c>
      <c r="H7" s="8">
        <f>SUM(F7/E7*100)</f>
        <v>83.41056324560606</v>
      </c>
      <c r="I7" s="9">
        <f>SUM(F7-C7)</f>
        <v>-124878.92999999993</v>
      </c>
    </row>
    <row r="8" spans="1:9" ht="87.75" customHeight="1">
      <c r="A8" s="14" t="s">
        <v>3</v>
      </c>
      <c r="B8" s="10" t="s">
        <v>4</v>
      </c>
      <c r="C8" s="11">
        <v>1735698.52</v>
      </c>
      <c r="D8" s="29">
        <v>3412700</v>
      </c>
      <c r="E8" s="29">
        <v>1900200</v>
      </c>
      <c r="F8" s="29">
        <v>1714038.99</v>
      </c>
      <c r="G8" s="12">
        <f aca="true" t="shared" si="0" ref="G8:G68">SUM(F8/D8*100)</f>
        <v>50.22530518357898</v>
      </c>
      <c r="H8" s="12">
        <f aca="true" t="shared" si="1" ref="H8:H68">SUM(F8/E8*100)</f>
        <v>90.20308335964636</v>
      </c>
      <c r="I8" s="11">
        <f aca="true" t="shared" si="2" ref="I8:I69">SUM(F8-C8)</f>
        <v>-21659.530000000028</v>
      </c>
    </row>
    <row r="9" spans="1:9" ht="33">
      <c r="A9" s="14" t="s">
        <v>5</v>
      </c>
      <c r="B9" s="10" t="s">
        <v>6</v>
      </c>
      <c r="C9" s="11">
        <v>221043.2</v>
      </c>
      <c r="D9" s="29">
        <v>306000</v>
      </c>
      <c r="E9" s="29">
        <v>296000</v>
      </c>
      <c r="F9" s="29">
        <v>117823.8</v>
      </c>
      <c r="G9" s="12">
        <f t="shared" si="0"/>
        <v>38.50450980392157</v>
      </c>
      <c r="H9" s="12">
        <f t="shared" si="1"/>
        <v>39.80533783783784</v>
      </c>
      <c r="I9" s="11">
        <f t="shared" si="2"/>
        <v>-103219.40000000001</v>
      </c>
    </row>
    <row r="10" spans="1:9" ht="18.75">
      <c r="A10" s="20" t="s">
        <v>7</v>
      </c>
      <c r="B10" s="30" t="s">
        <v>8</v>
      </c>
      <c r="C10" s="6">
        <f>SUM(C11:C18)</f>
        <v>73915721.71000001</v>
      </c>
      <c r="D10" s="7">
        <f>SUM(D11:D18)</f>
        <v>151269014</v>
      </c>
      <c r="E10" s="7">
        <f>SUM(E11:E18)</f>
        <v>88029359</v>
      </c>
      <c r="F10" s="6">
        <f>SUM(F11:F18)</f>
        <v>76505177.86</v>
      </c>
      <c r="G10" s="8">
        <f t="shared" si="0"/>
        <v>50.57557779810742</v>
      </c>
      <c r="H10" s="8">
        <f t="shared" si="1"/>
        <v>86.90870719619804</v>
      </c>
      <c r="I10" s="9">
        <f t="shared" si="2"/>
        <v>2589456.149999991</v>
      </c>
    </row>
    <row r="11" spans="1:9" ht="66">
      <c r="A11" s="14" t="s">
        <v>9</v>
      </c>
      <c r="B11" s="10" t="s">
        <v>146</v>
      </c>
      <c r="C11" s="11">
        <v>67634706.51</v>
      </c>
      <c r="D11" s="29">
        <v>138414114</v>
      </c>
      <c r="E11" s="29">
        <v>80378414</v>
      </c>
      <c r="F11" s="29">
        <v>70302342.43</v>
      </c>
      <c r="G11" s="12">
        <f t="shared" si="0"/>
        <v>50.79131050898466</v>
      </c>
      <c r="H11" s="12">
        <f t="shared" si="1"/>
        <v>87.4642070320024</v>
      </c>
      <c r="I11" s="11">
        <f t="shared" si="2"/>
        <v>2667635.920000002</v>
      </c>
    </row>
    <row r="12" spans="1:9" ht="49.5" customHeight="1">
      <c r="A12" s="14" t="s">
        <v>10</v>
      </c>
      <c r="B12" s="10" t="s">
        <v>147</v>
      </c>
      <c r="C12" s="11">
        <v>1094403.14</v>
      </c>
      <c r="D12" s="29">
        <v>2789300</v>
      </c>
      <c r="E12" s="29">
        <v>1621125</v>
      </c>
      <c r="F12" s="29">
        <v>1182042.07</v>
      </c>
      <c r="G12" s="12">
        <f t="shared" si="0"/>
        <v>42.37773168895422</v>
      </c>
      <c r="H12" s="12">
        <f t="shared" si="1"/>
        <v>72.91492451229857</v>
      </c>
      <c r="I12" s="11">
        <f t="shared" si="2"/>
        <v>87638.93000000017</v>
      </c>
    </row>
    <row r="13" spans="1:9" ht="33" customHeight="1">
      <c r="A13" s="14" t="s">
        <v>11</v>
      </c>
      <c r="B13" s="27" t="s">
        <v>148</v>
      </c>
      <c r="C13" s="11">
        <v>2639768.66</v>
      </c>
      <c r="D13" s="29">
        <v>5384000</v>
      </c>
      <c r="E13" s="29">
        <v>3283560</v>
      </c>
      <c r="F13" s="29">
        <v>2858248.43</v>
      </c>
      <c r="G13" s="12">
        <f t="shared" si="0"/>
        <v>53.087823736998516</v>
      </c>
      <c r="H13" s="12">
        <f t="shared" si="1"/>
        <v>87.04724232235745</v>
      </c>
      <c r="I13" s="11">
        <f t="shared" si="2"/>
        <v>218479.77000000002</v>
      </c>
    </row>
    <row r="14" spans="1:9" ht="36.75" customHeight="1">
      <c r="A14" s="14" t="s">
        <v>12</v>
      </c>
      <c r="B14" s="10" t="s">
        <v>13</v>
      </c>
      <c r="C14" s="11">
        <v>58709.13</v>
      </c>
      <c r="D14" s="29">
        <v>200000</v>
      </c>
      <c r="E14" s="29">
        <v>130000</v>
      </c>
      <c r="F14" s="29">
        <v>47099.7</v>
      </c>
      <c r="G14" s="12">
        <f t="shared" si="0"/>
        <v>23.549849999999996</v>
      </c>
      <c r="H14" s="12">
        <f t="shared" si="1"/>
        <v>36.23053846153846</v>
      </c>
      <c r="I14" s="11">
        <f t="shared" si="2"/>
        <v>-11609.43</v>
      </c>
    </row>
    <row r="15" spans="1:9" ht="33">
      <c r="A15" s="14" t="s">
        <v>14</v>
      </c>
      <c r="B15" s="10" t="s">
        <v>15</v>
      </c>
      <c r="C15" s="11">
        <v>829043.22</v>
      </c>
      <c r="D15" s="29">
        <v>1003700</v>
      </c>
      <c r="E15" s="29">
        <v>594100</v>
      </c>
      <c r="F15" s="29">
        <v>509872.06</v>
      </c>
      <c r="G15" s="12">
        <f t="shared" si="0"/>
        <v>50.79924877951579</v>
      </c>
      <c r="H15" s="12">
        <f t="shared" si="1"/>
        <v>85.8225988890759</v>
      </c>
      <c r="I15" s="11">
        <f t="shared" si="2"/>
        <v>-319171.16</v>
      </c>
    </row>
    <row r="16" spans="1:9" ht="33">
      <c r="A16" s="14" t="s">
        <v>16</v>
      </c>
      <c r="B16" s="10" t="s">
        <v>17</v>
      </c>
      <c r="C16" s="11">
        <v>1265806.17</v>
      </c>
      <c r="D16" s="29">
        <v>2086300</v>
      </c>
      <c r="E16" s="29">
        <v>1224800</v>
      </c>
      <c r="F16" s="29">
        <v>1112314.27</v>
      </c>
      <c r="G16" s="12">
        <f t="shared" si="0"/>
        <v>53.31516416622729</v>
      </c>
      <c r="H16" s="12">
        <f t="shared" si="1"/>
        <v>90.81599199869366</v>
      </c>
      <c r="I16" s="11">
        <f t="shared" si="2"/>
        <v>-153491.8999999999</v>
      </c>
    </row>
    <row r="17" spans="1:9" ht="24.75" customHeight="1">
      <c r="A17" s="14" t="s">
        <v>18</v>
      </c>
      <c r="B17" s="10" t="s">
        <v>19</v>
      </c>
      <c r="C17" s="11">
        <v>74308.84</v>
      </c>
      <c r="D17" s="29">
        <v>133000</v>
      </c>
      <c r="E17" s="29">
        <v>112000</v>
      </c>
      <c r="F17" s="29">
        <v>85325.55</v>
      </c>
      <c r="G17" s="12">
        <f t="shared" si="0"/>
        <v>64.15454887218046</v>
      </c>
      <c r="H17" s="12">
        <f t="shared" si="1"/>
        <v>76.18352678571428</v>
      </c>
      <c r="I17" s="11">
        <f t="shared" si="2"/>
        <v>11016.710000000006</v>
      </c>
    </row>
    <row r="18" spans="1:9" ht="33">
      <c r="A18" s="14" t="s">
        <v>20</v>
      </c>
      <c r="B18" s="10" t="s">
        <v>21</v>
      </c>
      <c r="C18" s="11">
        <v>318976.04</v>
      </c>
      <c r="D18" s="29">
        <v>1258600</v>
      </c>
      <c r="E18" s="29">
        <v>685360</v>
      </c>
      <c r="F18" s="29">
        <v>407933.35</v>
      </c>
      <c r="G18" s="12">
        <f t="shared" si="0"/>
        <v>32.4116756713809</v>
      </c>
      <c r="H18" s="12">
        <f t="shared" si="1"/>
        <v>59.521032741916656</v>
      </c>
      <c r="I18" s="11">
        <f t="shared" si="2"/>
        <v>88957.31</v>
      </c>
    </row>
    <row r="19" spans="1:9" ht="18.75">
      <c r="A19" s="20" t="s">
        <v>22</v>
      </c>
      <c r="B19" s="30" t="s">
        <v>23</v>
      </c>
      <c r="C19" s="7">
        <f>SUM(C20:C27)</f>
        <v>65855930.56</v>
      </c>
      <c r="D19" s="7">
        <f>SUM(D20:D27)</f>
        <v>43117619.58</v>
      </c>
      <c r="E19" s="6">
        <f>SUM(E20:E27)</f>
        <v>43117619.58</v>
      </c>
      <c r="F19" s="6">
        <f>SUM(F20:F27)</f>
        <v>39645062.04</v>
      </c>
      <c r="G19" s="8">
        <f t="shared" si="0"/>
        <v>91.94631435170709</v>
      </c>
      <c r="H19" s="8">
        <f t="shared" si="1"/>
        <v>91.94631435170709</v>
      </c>
      <c r="I19" s="9">
        <f t="shared" si="2"/>
        <v>-26210868.520000003</v>
      </c>
    </row>
    <row r="20" spans="1:9" ht="33">
      <c r="A20" s="14" t="s">
        <v>24</v>
      </c>
      <c r="B20" s="27" t="s">
        <v>25</v>
      </c>
      <c r="C20" s="11">
        <v>50918545.08</v>
      </c>
      <c r="D20" s="29">
        <v>31206423.52</v>
      </c>
      <c r="E20" s="29">
        <v>31206423.52</v>
      </c>
      <c r="F20" s="29">
        <v>29558326.03</v>
      </c>
      <c r="G20" s="12">
        <f t="shared" si="0"/>
        <v>94.71872357002479</v>
      </c>
      <c r="H20" s="12">
        <f t="shared" si="1"/>
        <v>94.71872357002479</v>
      </c>
      <c r="I20" s="11">
        <f t="shared" si="2"/>
        <v>-21360219.049999997</v>
      </c>
    </row>
    <row r="21" spans="1:9" ht="33">
      <c r="A21" s="14" t="s">
        <v>26</v>
      </c>
      <c r="B21" s="27" t="s">
        <v>27</v>
      </c>
      <c r="C21" s="11">
        <v>9734552.87</v>
      </c>
      <c r="D21" s="29">
        <v>6335422.74</v>
      </c>
      <c r="E21" s="29">
        <v>6335422.74</v>
      </c>
      <c r="F21" s="29">
        <v>5992596.03</v>
      </c>
      <c r="G21" s="12">
        <f t="shared" si="0"/>
        <v>94.58873189573455</v>
      </c>
      <c r="H21" s="12">
        <f t="shared" si="1"/>
        <v>94.58873189573455</v>
      </c>
      <c r="I21" s="11">
        <f t="shared" si="2"/>
        <v>-3741956.839999999</v>
      </c>
    </row>
    <row r="22" spans="1:9" ht="16.5">
      <c r="A22" s="14" t="s">
        <v>28</v>
      </c>
      <c r="B22" s="10" t="s">
        <v>29</v>
      </c>
      <c r="C22" s="11"/>
      <c r="D22" s="29">
        <v>1293353.74</v>
      </c>
      <c r="E22" s="29">
        <v>1293353.74</v>
      </c>
      <c r="F22" s="29">
        <v>1278530.74</v>
      </c>
      <c r="G22" s="12">
        <f t="shared" si="0"/>
        <v>98.85390983598965</v>
      </c>
      <c r="H22" s="12">
        <f t="shared" si="1"/>
        <v>98.85390983598965</v>
      </c>
      <c r="I22" s="11">
        <f t="shared" si="2"/>
        <v>1278530.74</v>
      </c>
    </row>
    <row r="23" spans="1:9" ht="33">
      <c r="A23" s="14" t="s">
        <v>30</v>
      </c>
      <c r="B23" s="10" t="s">
        <v>31</v>
      </c>
      <c r="C23" s="11">
        <v>2134383.7</v>
      </c>
      <c r="D23" s="29">
        <v>30000</v>
      </c>
      <c r="E23" s="29">
        <v>30000</v>
      </c>
      <c r="F23" s="29">
        <v>25191.22</v>
      </c>
      <c r="G23" s="12">
        <f t="shared" si="0"/>
        <v>83.97073333333334</v>
      </c>
      <c r="H23" s="12">
        <f t="shared" si="1"/>
        <v>83.97073333333334</v>
      </c>
      <c r="I23" s="11">
        <f t="shared" si="2"/>
        <v>-2109192.48</v>
      </c>
    </row>
    <row r="24" spans="1:9" ht="33">
      <c r="A24" s="14" t="s">
        <v>32</v>
      </c>
      <c r="B24" s="10" t="s">
        <v>33</v>
      </c>
      <c r="C24" s="11">
        <v>14486.99</v>
      </c>
      <c r="D24" s="29">
        <v>30000</v>
      </c>
      <c r="E24" s="29">
        <v>30000</v>
      </c>
      <c r="F24" s="29">
        <v>14915.12</v>
      </c>
      <c r="G24" s="12">
        <f t="shared" si="0"/>
        <v>49.71706666666667</v>
      </c>
      <c r="H24" s="12">
        <f t="shared" si="1"/>
        <v>49.71706666666667</v>
      </c>
      <c r="I24" s="11">
        <f t="shared" si="2"/>
        <v>428.130000000001</v>
      </c>
    </row>
    <row r="25" spans="1:9" ht="33">
      <c r="A25" s="14" t="s">
        <v>34</v>
      </c>
      <c r="B25" s="10" t="s">
        <v>35</v>
      </c>
      <c r="C25" s="11">
        <v>2279190.85</v>
      </c>
      <c r="D25" s="29">
        <v>3597683.1</v>
      </c>
      <c r="E25" s="29">
        <v>3597683.1</v>
      </c>
      <c r="F25" s="29">
        <v>2407844.85</v>
      </c>
      <c r="G25" s="12">
        <f t="shared" si="0"/>
        <v>66.92765268847609</v>
      </c>
      <c r="H25" s="12">
        <f t="shared" si="1"/>
        <v>66.92765268847609</v>
      </c>
      <c r="I25" s="11">
        <f t="shared" si="2"/>
        <v>128654</v>
      </c>
    </row>
    <row r="26" spans="1:9" ht="38.25" customHeight="1">
      <c r="A26" s="14" t="s">
        <v>36</v>
      </c>
      <c r="B26" s="10" t="s">
        <v>37</v>
      </c>
      <c r="C26" s="11">
        <v>406195.63</v>
      </c>
      <c r="D26" s="11">
        <v>0</v>
      </c>
      <c r="E26" s="11">
        <v>0</v>
      </c>
      <c r="F26" s="11">
        <v>0</v>
      </c>
      <c r="G26" s="12">
        <v>0</v>
      </c>
      <c r="H26" s="12">
        <v>0</v>
      </c>
      <c r="I26" s="11">
        <f t="shared" si="2"/>
        <v>-406195.63</v>
      </c>
    </row>
    <row r="27" spans="1:9" ht="33">
      <c r="A27" s="14" t="s">
        <v>38</v>
      </c>
      <c r="B27" s="10" t="s">
        <v>39</v>
      </c>
      <c r="C27" s="11">
        <v>368575.44</v>
      </c>
      <c r="D27" s="29">
        <v>624736.48</v>
      </c>
      <c r="E27" s="29">
        <v>624736.48</v>
      </c>
      <c r="F27" s="29">
        <v>367658.05</v>
      </c>
      <c r="G27" s="12">
        <f t="shared" si="0"/>
        <v>58.85010108582102</v>
      </c>
      <c r="H27" s="12">
        <f t="shared" si="1"/>
        <v>58.85010108582102</v>
      </c>
      <c r="I27" s="11">
        <f t="shared" si="2"/>
        <v>-917.390000000014</v>
      </c>
    </row>
    <row r="28" spans="1:9" ht="37.5">
      <c r="A28" s="20" t="s">
        <v>40</v>
      </c>
      <c r="B28" s="30" t="s">
        <v>41</v>
      </c>
      <c r="C28" s="7">
        <f>SUM(C29:C57)</f>
        <v>156731797.4</v>
      </c>
      <c r="D28" s="7">
        <f>SUM(D29:D57)</f>
        <v>10502100</v>
      </c>
      <c r="E28" s="7">
        <f>SUM(E29:E57)</f>
        <v>5919828</v>
      </c>
      <c r="F28" s="6">
        <f>SUM(F29:F57)</f>
        <v>4490320.220000001</v>
      </c>
      <c r="G28" s="8">
        <f t="shared" si="0"/>
        <v>42.75640319555137</v>
      </c>
      <c r="H28" s="8">
        <f t="shared" si="1"/>
        <v>75.85220753035394</v>
      </c>
      <c r="I28" s="9">
        <f t="shared" si="2"/>
        <v>-152241477.18</v>
      </c>
    </row>
    <row r="29" spans="1:9" ht="49.5">
      <c r="A29" s="14" t="s">
        <v>42</v>
      </c>
      <c r="B29" s="10" t="s">
        <v>43</v>
      </c>
      <c r="C29" s="11">
        <v>14814980.82</v>
      </c>
      <c r="D29" s="11">
        <v>0</v>
      </c>
      <c r="E29" s="11">
        <v>0</v>
      </c>
      <c r="F29" s="11">
        <v>0</v>
      </c>
      <c r="G29" s="12">
        <v>0</v>
      </c>
      <c r="H29" s="12">
        <v>0</v>
      </c>
      <c r="I29" s="11">
        <f t="shared" si="2"/>
        <v>-14814980.82</v>
      </c>
    </row>
    <row r="30" spans="1:9" ht="49.5">
      <c r="A30" s="14" t="s">
        <v>44</v>
      </c>
      <c r="B30" s="10" t="s">
        <v>45</v>
      </c>
      <c r="C30" s="11">
        <v>37340233.37</v>
      </c>
      <c r="D30" s="11">
        <v>0</v>
      </c>
      <c r="E30" s="11">
        <v>0</v>
      </c>
      <c r="F30" s="11">
        <v>0</v>
      </c>
      <c r="G30" s="12">
        <v>0</v>
      </c>
      <c r="H30" s="12">
        <v>0</v>
      </c>
      <c r="I30" s="11">
        <f t="shared" si="2"/>
        <v>-37340233.37</v>
      </c>
    </row>
    <row r="31" spans="1:9" ht="66">
      <c r="A31" s="14" t="s">
        <v>46</v>
      </c>
      <c r="B31" s="10" t="s">
        <v>47</v>
      </c>
      <c r="C31" s="11">
        <v>197178.12</v>
      </c>
      <c r="D31" s="11">
        <v>0</v>
      </c>
      <c r="E31" s="11">
        <v>0</v>
      </c>
      <c r="F31" s="11">
        <v>0</v>
      </c>
      <c r="G31" s="12">
        <v>0</v>
      </c>
      <c r="H31" s="12">
        <v>0</v>
      </c>
      <c r="I31" s="11">
        <f t="shared" si="2"/>
        <v>-197178.12</v>
      </c>
    </row>
    <row r="32" spans="1:9" ht="66">
      <c r="A32" s="14" t="s">
        <v>48</v>
      </c>
      <c r="B32" s="10" t="s">
        <v>49</v>
      </c>
      <c r="C32" s="11">
        <v>1617685.2</v>
      </c>
      <c r="D32" s="11">
        <v>0</v>
      </c>
      <c r="E32" s="11">
        <v>0</v>
      </c>
      <c r="F32" s="11">
        <v>0</v>
      </c>
      <c r="G32" s="12">
        <v>0</v>
      </c>
      <c r="H32" s="12">
        <v>0</v>
      </c>
      <c r="I32" s="11">
        <f t="shared" si="2"/>
        <v>-1617685.2</v>
      </c>
    </row>
    <row r="33" spans="1:9" ht="33">
      <c r="A33" s="14" t="s">
        <v>50</v>
      </c>
      <c r="B33" s="10" t="s">
        <v>51</v>
      </c>
      <c r="C33" s="11">
        <v>659684.99</v>
      </c>
      <c r="D33" s="11">
        <v>0</v>
      </c>
      <c r="E33" s="11">
        <v>0</v>
      </c>
      <c r="F33" s="11">
        <v>0</v>
      </c>
      <c r="G33" s="12">
        <v>0</v>
      </c>
      <c r="H33" s="12">
        <v>0</v>
      </c>
      <c r="I33" s="11">
        <f t="shared" si="2"/>
        <v>-659684.99</v>
      </c>
    </row>
    <row r="34" spans="1:9" ht="16.5">
      <c r="A34" s="14" t="s">
        <v>52</v>
      </c>
      <c r="B34" s="10" t="s">
        <v>53</v>
      </c>
      <c r="C34" s="11">
        <v>20640</v>
      </c>
      <c r="D34" s="11">
        <v>0</v>
      </c>
      <c r="E34" s="11">
        <v>0</v>
      </c>
      <c r="F34" s="11">
        <v>0</v>
      </c>
      <c r="G34" s="12">
        <v>0</v>
      </c>
      <c r="H34" s="12">
        <v>0</v>
      </c>
      <c r="I34" s="11">
        <f t="shared" si="2"/>
        <v>-20640</v>
      </c>
    </row>
    <row r="35" spans="1:9" ht="16.5">
      <c r="A35" s="14" t="s">
        <v>54</v>
      </c>
      <c r="B35" s="10" t="s">
        <v>55</v>
      </c>
      <c r="C35" s="11">
        <v>23932144.59</v>
      </c>
      <c r="D35" s="11">
        <v>0</v>
      </c>
      <c r="E35" s="11">
        <v>0</v>
      </c>
      <c r="F35" s="11">
        <v>0</v>
      </c>
      <c r="G35" s="12">
        <v>0</v>
      </c>
      <c r="H35" s="12">
        <v>0</v>
      </c>
      <c r="I35" s="11">
        <f t="shared" si="2"/>
        <v>-23932144.59</v>
      </c>
    </row>
    <row r="36" spans="1:9" ht="33">
      <c r="A36" s="14" t="s">
        <v>56</v>
      </c>
      <c r="B36" s="10" t="s">
        <v>57</v>
      </c>
      <c r="C36" s="11">
        <v>1316021.27</v>
      </c>
      <c r="D36" s="11">
        <v>0</v>
      </c>
      <c r="E36" s="11">
        <v>0</v>
      </c>
      <c r="F36" s="11">
        <v>0</v>
      </c>
      <c r="G36" s="12">
        <v>0</v>
      </c>
      <c r="H36" s="12">
        <v>0</v>
      </c>
      <c r="I36" s="11">
        <f t="shared" si="2"/>
        <v>-1316021.27</v>
      </c>
    </row>
    <row r="37" spans="1:9" ht="33">
      <c r="A37" s="14" t="s">
        <v>58</v>
      </c>
      <c r="B37" s="10" t="s">
        <v>59</v>
      </c>
      <c r="C37" s="11">
        <v>9220116.62</v>
      </c>
      <c r="D37" s="11">
        <v>0</v>
      </c>
      <c r="E37" s="11">
        <v>0</v>
      </c>
      <c r="F37" s="11">
        <v>0</v>
      </c>
      <c r="G37" s="12">
        <v>0</v>
      </c>
      <c r="H37" s="12">
        <v>0</v>
      </c>
      <c r="I37" s="11">
        <f t="shared" si="2"/>
        <v>-9220116.62</v>
      </c>
    </row>
    <row r="38" spans="1:9" ht="33">
      <c r="A38" s="14" t="s">
        <v>60</v>
      </c>
      <c r="B38" s="10" t="s">
        <v>61</v>
      </c>
      <c r="C38" s="11">
        <v>125700.9</v>
      </c>
      <c r="D38" s="11">
        <v>0</v>
      </c>
      <c r="E38" s="11">
        <v>0</v>
      </c>
      <c r="F38" s="11">
        <v>0</v>
      </c>
      <c r="G38" s="12">
        <v>0</v>
      </c>
      <c r="H38" s="12">
        <v>0</v>
      </c>
      <c r="I38" s="11">
        <f t="shared" si="2"/>
        <v>-125700.9</v>
      </c>
    </row>
    <row r="39" spans="1:9" ht="33">
      <c r="A39" s="14" t="s">
        <v>62</v>
      </c>
      <c r="B39" s="10" t="s">
        <v>63</v>
      </c>
      <c r="C39" s="11">
        <v>32403943.78</v>
      </c>
      <c r="D39" s="11">
        <v>0</v>
      </c>
      <c r="E39" s="11">
        <v>0</v>
      </c>
      <c r="F39" s="11">
        <v>0</v>
      </c>
      <c r="G39" s="12">
        <v>0</v>
      </c>
      <c r="H39" s="12">
        <v>0</v>
      </c>
      <c r="I39" s="11">
        <f t="shared" si="2"/>
        <v>-32403943.78</v>
      </c>
    </row>
    <row r="40" spans="1:9" ht="43.5" customHeight="1">
      <c r="A40" s="14" t="s">
        <v>64</v>
      </c>
      <c r="B40" s="27" t="s">
        <v>65</v>
      </c>
      <c r="C40" s="11">
        <v>22770.01</v>
      </c>
      <c r="D40" s="29">
        <v>46600</v>
      </c>
      <c r="E40" s="29">
        <v>23200</v>
      </c>
      <c r="F40" s="29">
        <v>17531.89</v>
      </c>
      <c r="G40" s="12">
        <f t="shared" si="0"/>
        <v>37.622081545064376</v>
      </c>
      <c r="H40" s="12">
        <f t="shared" si="1"/>
        <v>75.56849137931034</v>
      </c>
      <c r="I40" s="11">
        <f t="shared" si="2"/>
        <v>-5238.119999999999</v>
      </c>
    </row>
    <row r="41" spans="1:9" ht="49.5">
      <c r="A41" s="14" t="s">
        <v>66</v>
      </c>
      <c r="B41" s="10" t="s">
        <v>67</v>
      </c>
      <c r="C41" s="11">
        <v>15709484.29</v>
      </c>
      <c r="D41" s="11">
        <v>0</v>
      </c>
      <c r="E41" s="11">
        <v>0</v>
      </c>
      <c r="F41" s="11">
        <v>0</v>
      </c>
      <c r="G41" s="12">
        <v>0</v>
      </c>
      <c r="H41" s="12">
        <v>0</v>
      </c>
      <c r="I41" s="11">
        <f t="shared" si="2"/>
        <v>-15709484.29</v>
      </c>
    </row>
    <row r="42" spans="1:9" ht="66">
      <c r="A42" s="14" t="s">
        <v>68</v>
      </c>
      <c r="B42" s="10" t="s">
        <v>69</v>
      </c>
      <c r="C42" s="11">
        <v>6806271.85</v>
      </c>
      <c r="D42" s="11">
        <v>0</v>
      </c>
      <c r="E42" s="11">
        <v>0</v>
      </c>
      <c r="F42" s="11">
        <v>0</v>
      </c>
      <c r="G42" s="12">
        <v>0</v>
      </c>
      <c r="H42" s="12">
        <v>0</v>
      </c>
      <c r="I42" s="11">
        <f t="shared" si="2"/>
        <v>-6806271.85</v>
      </c>
    </row>
    <row r="43" spans="1:9" ht="49.5">
      <c r="A43" s="14" t="s">
        <v>70</v>
      </c>
      <c r="B43" s="10" t="s">
        <v>71</v>
      </c>
      <c r="C43" s="11">
        <v>2152686.35</v>
      </c>
      <c r="D43" s="11">
        <v>0</v>
      </c>
      <c r="E43" s="11">
        <v>0</v>
      </c>
      <c r="F43" s="11">
        <v>0</v>
      </c>
      <c r="G43" s="12">
        <v>0</v>
      </c>
      <c r="H43" s="12">
        <v>0</v>
      </c>
      <c r="I43" s="11">
        <f t="shared" si="2"/>
        <v>-2152686.35</v>
      </c>
    </row>
    <row r="44" spans="1:9" ht="66">
      <c r="A44" s="14" t="s">
        <v>72</v>
      </c>
      <c r="B44" s="10" t="s">
        <v>73</v>
      </c>
      <c r="C44" s="11">
        <v>804150.63</v>
      </c>
      <c r="D44" s="11">
        <v>0</v>
      </c>
      <c r="E44" s="11">
        <v>0</v>
      </c>
      <c r="F44" s="11">
        <v>0</v>
      </c>
      <c r="G44" s="12">
        <v>0</v>
      </c>
      <c r="H44" s="12">
        <v>0</v>
      </c>
      <c r="I44" s="11">
        <f t="shared" si="2"/>
        <v>-804150.63</v>
      </c>
    </row>
    <row r="45" spans="1:9" ht="66">
      <c r="A45" s="14" t="s">
        <v>74</v>
      </c>
      <c r="B45" s="10" t="s">
        <v>75</v>
      </c>
      <c r="C45" s="11">
        <v>432435.41</v>
      </c>
      <c r="D45" s="11">
        <v>0</v>
      </c>
      <c r="E45" s="11">
        <v>0</v>
      </c>
      <c r="F45" s="11">
        <v>0</v>
      </c>
      <c r="G45" s="12">
        <v>0</v>
      </c>
      <c r="H45" s="12">
        <v>0</v>
      </c>
      <c r="I45" s="11">
        <f t="shared" si="2"/>
        <v>-432435.41</v>
      </c>
    </row>
    <row r="46" spans="1:9" ht="33">
      <c r="A46" s="14">
        <v>3087</v>
      </c>
      <c r="B46" s="10" t="s">
        <v>160</v>
      </c>
      <c r="C46" s="11">
        <v>3707700</v>
      </c>
      <c r="D46" s="11"/>
      <c r="E46" s="11"/>
      <c r="F46" s="11"/>
      <c r="G46" s="12"/>
      <c r="H46" s="12"/>
      <c r="I46" s="11">
        <f t="shared" si="2"/>
        <v>-3707700</v>
      </c>
    </row>
    <row r="47" spans="1:9" ht="33">
      <c r="A47" s="14" t="s">
        <v>76</v>
      </c>
      <c r="B47" s="10" t="s">
        <v>77</v>
      </c>
      <c r="C47" s="13">
        <v>0</v>
      </c>
      <c r="D47" s="29">
        <v>13300</v>
      </c>
      <c r="E47" s="29">
        <v>4900</v>
      </c>
      <c r="F47" s="29">
        <v>0</v>
      </c>
      <c r="G47" s="12">
        <f t="shared" si="0"/>
        <v>0</v>
      </c>
      <c r="H47" s="12">
        <f t="shared" si="1"/>
        <v>0</v>
      </c>
      <c r="I47" s="11">
        <f t="shared" si="2"/>
        <v>0</v>
      </c>
    </row>
    <row r="48" spans="1:9" ht="66">
      <c r="A48" s="14" t="s">
        <v>78</v>
      </c>
      <c r="B48" s="10" t="s">
        <v>79</v>
      </c>
      <c r="C48" s="11">
        <v>3423855.88</v>
      </c>
      <c r="D48" s="29">
        <v>6423600</v>
      </c>
      <c r="E48" s="29">
        <v>3076028</v>
      </c>
      <c r="F48" s="29">
        <v>2869137.23</v>
      </c>
      <c r="G48" s="12">
        <f t="shared" si="0"/>
        <v>44.66556494800423</v>
      </c>
      <c r="H48" s="12">
        <f t="shared" si="1"/>
        <v>93.2740934087726</v>
      </c>
      <c r="I48" s="11">
        <f t="shared" si="2"/>
        <v>-554718.6499999999</v>
      </c>
    </row>
    <row r="49" spans="1:9" ht="33">
      <c r="A49" s="14" t="s">
        <v>80</v>
      </c>
      <c r="B49" s="10" t="s">
        <v>81</v>
      </c>
      <c r="C49" s="11">
        <v>649989.51</v>
      </c>
      <c r="D49" s="29">
        <v>1806200</v>
      </c>
      <c r="E49" s="29">
        <v>955200</v>
      </c>
      <c r="F49" s="29">
        <v>642999.82</v>
      </c>
      <c r="G49" s="12">
        <f t="shared" si="0"/>
        <v>35.5995914073746</v>
      </c>
      <c r="H49" s="12">
        <f t="shared" si="1"/>
        <v>67.31572654941374</v>
      </c>
      <c r="I49" s="11">
        <f t="shared" si="2"/>
        <v>-6989.6900000000605</v>
      </c>
    </row>
    <row r="50" spans="1:9" ht="33">
      <c r="A50" s="14" t="s">
        <v>82</v>
      </c>
      <c r="B50" s="10" t="s">
        <v>83</v>
      </c>
      <c r="C50" s="11">
        <v>41146</v>
      </c>
      <c r="D50" s="29">
        <v>40000</v>
      </c>
      <c r="E50" s="29">
        <v>27000</v>
      </c>
      <c r="F50" s="29">
        <v>23741.2</v>
      </c>
      <c r="G50" s="12">
        <f t="shared" si="0"/>
        <v>59.353</v>
      </c>
      <c r="H50" s="12">
        <f t="shared" si="1"/>
        <v>87.93037037037037</v>
      </c>
      <c r="I50" s="11">
        <f t="shared" si="2"/>
        <v>-17404.8</v>
      </c>
    </row>
    <row r="51" spans="1:9" ht="57.75" customHeight="1">
      <c r="A51" s="14" t="s">
        <v>84</v>
      </c>
      <c r="B51" s="10" t="s">
        <v>85</v>
      </c>
      <c r="C51" s="11">
        <v>405634</v>
      </c>
      <c r="D51" s="29">
        <v>560000</v>
      </c>
      <c r="E51" s="29">
        <v>340100</v>
      </c>
      <c r="F51" s="29">
        <v>259370.72</v>
      </c>
      <c r="G51" s="12">
        <f t="shared" si="0"/>
        <v>46.3162</v>
      </c>
      <c r="H51" s="12">
        <f t="shared" si="1"/>
        <v>76.26307556601</v>
      </c>
      <c r="I51" s="11">
        <f t="shared" si="2"/>
        <v>-146263.28</v>
      </c>
    </row>
    <row r="52" spans="1:9" ht="85.5" customHeight="1">
      <c r="A52" s="14" t="s">
        <v>86</v>
      </c>
      <c r="B52" s="10" t="s">
        <v>87</v>
      </c>
      <c r="C52" s="15">
        <v>9999.9</v>
      </c>
      <c r="D52" s="29">
        <v>160000</v>
      </c>
      <c r="E52" s="29">
        <v>160000</v>
      </c>
      <c r="F52" s="29">
        <v>0</v>
      </c>
      <c r="G52" s="12">
        <f t="shared" si="0"/>
        <v>0</v>
      </c>
      <c r="H52" s="12">
        <v>0</v>
      </c>
      <c r="I52" s="11">
        <f t="shared" si="2"/>
        <v>-9999.9</v>
      </c>
    </row>
    <row r="53" spans="1:9" ht="56.25" customHeight="1">
      <c r="A53" s="14" t="s">
        <v>149</v>
      </c>
      <c r="B53" s="10" t="s">
        <v>150</v>
      </c>
      <c r="C53" s="11">
        <v>6930</v>
      </c>
      <c r="D53" s="29">
        <v>0</v>
      </c>
      <c r="E53" s="29">
        <v>0</v>
      </c>
      <c r="F53" s="29">
        <v>0</v>
      </c>
      <c r="G53" s="12">
        <v>0</v>
      </c>
      <c r="H53" s="12">
        <v>0</v>
      </c>
      <c r="I53" s="11">
        <f t="shared" si="2"/>
        <v>-6930</v>
      </c>
    </row>
    <row r="54" spans="1:9" ht="101.25" customHeight="1">
      <c r="A54" s="14" t="s">
        <v>88</v>
      </c>
      <c r="B54" s="27" t="s">
        <v>89</v>
      </c>
      <c r="C54" s="11">
        <v>12330.08</v>
      </c>
      <c r="D54" s="29">
        <v>97300</v>
      </c>
      <c r="E54" s="29">
        <v>64300</v>
      </c>
      <c r="F54" s="29">
        <v>54813.89</v>
      </c>
      <c r="G54" s="12">
        <f t="shared" si="0"/>
        <v>56.334933196300106</v>
      </c>
      <c r="H54" s="12">
        <f t="shared" si="1"/>
        <v>85.24710730948678</v>
      </c>
      <c r="I54" s="11">
        <f t="shared" si="2"/>
        <v>42483.81</v>
      </c>
    </row>
    <row r="55" spans="1:9" ht="99">
      <c r="A55" s="14" t="s">
        <v>90</v>
      </c>
      <c r="B55" s="27" t="s">
        <v>91</v>
      </c>
      <c r="C55" s="11">
        <v>197700</v>
      </c>
      <c r="D55" s="29">
        <v>301500</v>
      </c>
      <c r="E55" s="29">
        <v>301500</v>
      </c>
      <c r="F55" s="29">
        <v>273680.51</v>
      </c>
      <c r="G55" s="12">
        <f t="shared" si="0"/>
        <v>90.77297180762852</v>
      </c>
      <c r="H55" s="12">
        <f t="shared" si="1"/>
        <v>90.77297180762852</v>
      </c>
      <c r="I55" s="11">
        <f t="shared" si="2"/>
        <v>75980.51000000001</v>
      </c>
    </row>
    <row r="56" spans="1:9" ht="120" customHeight="1">
      <c r="A56" s="14" t="s">
        <v>92</v>
      </c>
      <c r="B56" s="10" t="s">
        <v>141</v>
      </c>
      <c r="C56" s="11">
        <v>248502.25</v>
      </c>
      <c r="D56" s="11">
        <v>0</v>
      </c>
      <c r="E56" s="11">
        <v>0</v>
      </c>
      <c r="F56" s="11">
        <v>0</v>
      </c>
      <c r="G56" s="12">
        <v>0</v>
      </c>
      <c r="H56" s="12">
        <v>0</v>
      </c>
      <c r="I56" s="11">
        <f t="shared" si="2"/>
        <v>-248502.25</v>
      </c>
    </row>
    <row r="57" spans="1:9" ht="33">
      <c r="A57" s="14" t="s">
        <v>93</v>
      </c>
      <c r="B57" s="10" t="s">
        <v>94</v>
      </c>
      <c r="C57" s="11">
        <v>451881.58</v>
      </c>
      <c r="D57" s="29">
        <v>1053600</v>
      </c>
      <c r="E57" s="29">
        <v>967600</v>
      </c>
      <c r="F57" s="29">
        <v>349044.96</v>
      </c>
      <c r="G57" s="12">
        <f t="shared" si="0"/>
        <v>33.12879271070615</v>
      </c>
      <c r="H57" s="12">
        <f t="shared" si="1"/>
        <v>36.07326994625878</v>
      </c>
      <c r="I57" s="11">
        <f t="shared" si="2"/>
        <v>-102836.62</v>
      </c>
    </row>
    <row r="58" spans="1:9" ht="18.75">
      <c r="A58" s="20" t="s">
        <v>95</v>
      </c>
      <c r="B58" s="30" t="s">
        <v>96</v>
      </c>
      <c r="C58" s="6">
        <f>SUM(C59:C62)</f>
        <v>3997692.35</v>
      </c>
      <c r="D58" s="7">
        <f>SUM(D59:D62)</f>
        <v>7831470</v>
      </c>
      <c r="E58" s="7">
        <f>SUM(E59:E62)</f>
        <v>4155070</v>
      </c>
      <c r="F58" s="6">
        <f>SUM(F59:F62)</f>
        <v>2936491.02</v>
      </c>
      <c r="G58" s="8">
        <f t="shared" si="0"/>
        <v>37.496038674731565</v>
      </c>
      <c r="H58" s="8">
        <f t="shared" si="1"/>
        <v>70.6724801266886</v>
      </c>
      <c r="I58" s="9">
        <f t="shared" si="2"/>
        <v>-1061201.33</v>
      </c>
    </row>
    <row r="59" spans="1:9" ht="23.25" customHeight="1">
      <c r="A59" s="14" t="s">
        <v>97</v>
      </c>
      <c r="B59" s="10" t="s">
        <v>98</v>
      </c>
      <c r="C59" s="11">
        <v>1876272.81</v>
      </c>
      <c r="D59" s="29">
        <v>4173270</v>
      </c>
      <c r="E59" s="29">
        <v>2255470</v>
      </c>
      <c r="F59" s="29">
        <v>1644856.27</v>
      </c>
      <c r="G59" s="12">
        <f t="shared" si="0"/>
        <v>39.414087034867144</v>
      </c>
      <c r="H59" s="12">
        <f t="shared" si="1"/>
        <v>72.92742842955127</v>
      </c>
      <c r="I59" s="11">
        <f t="shared" si="2"/>
        <v>-231416.54000000004</v>
      </c>
    </row>
    <row r="60" spans="1:9" ht="49.5">
      <c r="A60" s="14" t="s">
        <v>99</v>
      </c>
      <c r="B60" s="10" t="s">
        <v>100</v>
      </c>
      <c r="C60" s="11">
        <v>1490217.38</v>
      </c>
      <c r="D60" s="29">
        <v>2747600</v>
      </c>
      <c r="E60" s="29">
        <v>1461500</v>
      </c>
      <c r="F60" s="29">
        <v>997152.85</v>
      </c>
      <c r="G60" s="12">
        <f t="shared" si="0"/>
        <v>36.29177645945552</v>
      </c>
      <c r="H60" s="12">
        <f t="shared" si="1"/>
        <v>68.22804310639754</v>
      </c>
      <c r="I60" s="11">
        <f t="shared" si="2"/>
        <v>-493064.5299999999</v>
      </c>
    </row>
    <row r="61" spans="1:9" ht="33">
      <c r="A61" s="14" t="s">
        <v>101</v>
      </c>
      <c r="B61" s="10" t="s">
        <v>102</v>
      </c>
      <c r="C61" s="11">
        <v>241740.16</v>
      </c>
      <c r="D61" s="29">
        <v>610600</v>
      </c>
      <c r="E61" s="29">
        <v>319100</v>
      </c>
      <c r="F61" s="29">
        <v>258965.9</v>
      </c>
      <c r="G61" s="12">
        <f t="shared" si="0"/>
        <v>42.41170979364559</v>
      </c>
      <c r="H61" s="12">
        <f t="shared" si="1"/>
        <v>81.15509244750861</v>
      </c>
      <c r="I61" s="11">
        <f t="shared" si="2"/>
        <v>17225.73999999999</v>
      </c>
    </row>
    <row r="62" spans="1:9" ht="16.5">
      <c r="A62" s="14" t="s">
        <v>103</v>
      </c>
      <c r="B62" s="10" t="s">
        <v>104</v>
      </c>
      <c r="C62" s="11">
        <v>389462</v>
      </c>
      <c r="D62" s="29">
        <v>300000</v>
      </c>
      <c r="E62" s="29">
        <v>119000</v>
      </c>
      <c r="F62" s="29">
        <v>35516</v>
      </c>
      <c r="G62" s="29">
        <v>0</v>
      </c>
      <c r="H62" s="29">
        <v>26308</v>
      </c>
      <c r="I62" s="11">
        <f t="shared" si="2"/>
        <v>-353946</v>
      </c>
    </row>
    <row r="63" spans="1:9" ht="18.75">
      <c r="A63" s="20" t="s">
        <v>105</v>
      </c>
      <c r="B63" s="30" t="s">
        <v>106</v>
      </c>
      <c r="C63" s="6">
        <f>SUM(C64:C67)</f>
        <v>1994436.0299999998</v>
      </c>
      <c r="D63" s="7">
        <f>SUM(D65:D67)</f>
        <v>2340000</v>
      </c>
      <c r="E63" s="7">
        <f>SUM(E65:E67)</f>
        <v>1446470</v>
      </c>
      <c r="F63" s="6">
        <f>SUM(F65:F67)</f>
        <v>1336765.37</v>
      </c>
      <c r="G63" s="8">
        <f t="shared" si="0"/>
        <v>57.12672521367522</v>
      </c>
      <c r="H63" s="8">
        <f t="shared" si="1"/>
        <v>92.41569959971517</v>
      </c>
      <c r="I63" s="9">
        <f t="shared" si="2"/>
        <v>-657670.6599999997</v>
      </c>
    </row>
    <row r="64" spans="1:9" ht="56.25">
      <c r="A64" s="14">
        <v>5011</v>
      </c>
      <c r="B64" s="32" t="s">
        <v>161</v>
      </c>
      <c r="C64" s="10">
        <v>14270</v>
      </c>
      <c r="D64" s="31"/>
      <c r="E64" s="31"/>
      <c r="F64" s="33"/>
      <c r="G64" s="34"/>
      <c r="H64" s="34"/>
      <c r="I64" s="35"/>
    </row>
    <row r="65" spans="1:9" ht="49.5">
      <c r="A65" s="14" t="s">
        <v>107</v>
      </c>
      <c r="B65" s="10" t="s">
        <v>108</v>
      </c>
      <c r="C65" s="11">
        <v>700203.38</v>
      </c>
      <c r="D65" s="29">
        <v>2305000</v>
      </c>
      <c r="E65" s="29">
        <v>1411470</v>
      </c>
      <c r="F65" s="29">
        <v>1301765.37</v>
      </c>
      <c r="G65" s="29">
        <v>0</v>
      </c>
      <c r="H65" s="29">
        <v>676102.45</v>
      </c>
      <c r="I65" s="11">
        <f t="shared" si="2"/>
        <v>601561.9900000001</v>
      </c>
    </row>
    <row r="66" spans="1:9" ht="49.5">
      <c r="A66" s="14" t="s">
        <v>109</v>
      </c>
      <c r="B66" s="10" t="s">
        <v>110</v>
      </c>
      <c r="C66" s="11">
        <v>672600</v>
      </c>
      <c r="D66" s="11">
        <v>0</v>
      </c>
      <c r="E66" s="11">
        <v>0</v>
      </c>
      <c r="F66" s="11">
        <v>0</v>
      </c>
      <c r="G66" s="12">
        <v>0</v>
      </c>
      <c r="H66" s="12">
        <v>0</v>
      </c>
      <c r="I66" s="11">
        <f t="shared" si="2"/>
        <v>-672600</v>
      </c>
    </row>
    <row r="67" spans="1:9" ht="33">
      <c r="A67" s="14" t="s">
        <v>111</v>
      </c>
      <c r="B67" s="10" t="s">
        <v>112</v>
      </c>
      <c r="C67" s="11">
        <v>607362.65</v>
      </c>
      <c r="D67" s="29">
        <v>35000</v>
      </c>
      <c r="E67" s="29">
        <v>35000</v>
      </c>
      <c r="F67" s="29">
        <v>35000</v>
      </c>
      <c r="G67" s="12">
        <f t="shared" si="0"/>
        <v>100</v>
      </c>
      <c r="H67" s="12">
        <f t="shared" si="1"/>
        <v>100</v>
      </c>
      <c r="I67" s="11">
        <f t="shared" si="2"/>
        <v>-572362.65</v>
      </c>
    </row>
    <row r="68" spans="1:9" ht="18.75">
      <c r="A68" s="20" t="s">
        <v>113</v>
      </c>
      <c r="B68" s="30" t="s">
        <v>114</v>
      </c>
      <c r="C68" s="7">
        <f>SUM(C69:C70)</f>
        <v>42080</v>
      </c>
      <c r="D68" s="7">
        <f>SUM(D69:D70)</f>
        <v>130000</v>
      </c>
      <c r="E68" s="7">
        <f>SUM(E69:E70)</f>
        <v>80000</v>
      </c>
      <c r="F68" s="7">
        <f>SUM(F69:F70)</f>
        <v>22740</v>
      </c>
      <c r="G68" s="8">
        <f t="shared" si="0"/>
        <v>17.492307692307694</v>
      </c>
      <c r="H68" s="8">
        <f t="shared" si="1"/>
        <v>28.425</v>
      </c>
      <c r="I68" s="9">
        <f t="shared" si="2"/>
        <v>-19340</v>
      </c>
    </row>
    <row r="69" spans="1:9" ht="49.5">
      <c r="A69" s="14" t="s">
        <v>115</v>
      </c>
      <c r="B69" s="10" t="s">
        <v>116</v>
      </c>
      <c r="C69" s="15">
        <v>0</v>
      </c>
      <c r="D69" s="29">
        <v>100000</v>
      </c>
      <c r="E69" s="29">
        <v>50000</v>
      </c>
      <c r="F69" s="29">
        <v>0</v>
      </c>
      <c r="G69" s="29">
        <v>0</v>
      </c>
      <c r="H69" s="29">
        <v>0</v>
      </c>
      <c r="I69" s="11">
        <f t="shared" si="2"/>
        <v>0</v>
      </c>
    </row>
    <row r="70" spans="1:9" ht="33">
      <c r="A70" s="14" t="s">
        <v>117</v>
      </c>
      <c r="B70" s="10" t="s">
        <v>118</v>
      </c>
      <c r="C70" s="15">
        <v>42080</v>
      </c>
      <c r="D70" s="29">
        <v>30000</v>
      </c>
      <c r="E70" s="29">
        <v>30000</v>
      </c>
      <c r="F70" s="29">
        <v>22740</v>
      </c>
      <c r="G70" s="12">
        <f aca="true" t="shared" si="3" ref="G70:G84">SUM(F70/D70*100)</f>
        <v>75.8</v>
      </c>
      <c r="H70" s="12">
        <f aca="true" t="shared" si="4" ref="H70:H84">SUM(F70/E70*100)</f>
        <v>75.8</v>
      </c>
      <c r="I70" s="11">
        <f aca="true" t="shared" si="5" ref="I70:I84">SUM(F70-C70)</f>
        <v>-19340</v>
      </c>
    </row>
    <row r="71" spans="1:9" ht="18.75">
      <c r="A71" s="20" t="s">
        <v>119</v>
      </c>
      <c r="B71" s="30" t="s">
        <v>120</v>
      </c>
      <c r="C71" s="7">
        <f>SUM(C72:C75)</f>
        <v>29945</v>
      </c>
      <c r="D71" s="7">
        <f>SUM(D72:D75)</f>
        <v>390800</v>
      </c>
      <c r="E71" s="7">
        <f>SUM(E72:E75)</f>
        <v>390800</v>
      </c>
      <c r="F71" s="7">
        <f>SUM(F72:F75)</f>
        <v>11500</v>
      </c>
      <c r="G71" s="8">
        <f t="shared" si="3"/>
        <v>2.9426816786079835</v>
      </c>
      <c r="H71" s="8">
        <f t="shared" si="4"/>
        <v>2.9426816786079835</v>
      </c>
      <c r="I71" s="9">
        <f t="shared" si="5"/>
        <v>-18445</v>
      </c>
    </row>
    <row r="72" spans="1:9" ht="49.5">
      <c r="A72" s="14" t="s">
        <v>121</v>
      </c>
      <c r="B72" s="10" t="s">
        <v>122</v>
      </c>
      <c r="C72" s="15">
        <v>0</v>
      </c>
      <c r="D72" s="29">
        <v>25000</v>
      </c>
      <c r="E72" s="29">
        <v>25000</v>
      </c>
      <c r="F72" s="29">
        <v>0</v>
      </c>
      <c r="G72" s="12">
        <f t="shared" si="3"/>
        <v>0</v>
      </c>
      <c r="H72" s="12">
        <v>0</v>
      </c>
      <c r="I72" s="11">
        <f t="shared" si="5"/>
        <v>0</v>
      </c>
    </row>
    <row r="73" spans="1:9" ht="33">
      <c r="A73" s="14" t="s">
        <v>123</v>
      </c>
      <c r="B73" s="10" t="s">
        <v>124</v>
      </c>
      <c r="C73" s="15">
        <v>0</v>
      </c>
      <c r="D73" s="29">
        <v>50000</v>
      </c>
      <c r="E73" s="29">
        <v>50000</v>
      </c>
      <c r="F73" s="29">
        <v>11500</v>
      </c>
      <c r="G73" s="12">
        <f t="shared" si="3"/>
        <v>23</v>
      </c>
      <c r="H73" s="12">
        <f t="shared" si="4"/>
        <v>23</v>
      </c>
      <c r="I73" s="11">
        <f t="shared" si="5"/>
        <v>11500</v>
      </c>
    </row>
    <row r="74" spans="1:9" ht="16.5">
      <c r="A74" s="14" t="s">
        <v>151</v>
      </c>
      <c r="B74" s="10" t="s">
        <v>152</v>
      </c>
      <c r="C74" s="11">
        <v>29945</v>
      </c>
      <c r="D74" s="29">
        <v>30000</v>
      </c>
      <c r="E74" s="29">
        <v>30000</v>
      </c>
      <c r="F74" s="29">
        <v>0</v>
      </c>
      <c r="G74" s="12">
        <v>0</v>
      </c>
      <c r="H74" s="12">
        <v>0</v>
      </c>
      <c r="I74" s="11">
        <f t="shared" si="5"/>
        <v>-29945</v>
      </c>
    </row>
    <row r="75" spans="1:9" ht="16.5">
      <c r="A75" s="14" t="s">
        <v>125</v>
      </c>
      <c r="B75" s="10" t="s">
        <v>126</v>
      </c>
      <c r="C75" s="15">
        <v>0</v>
      </c>
      <c r="D75" s="29">
        <v>285800</v>
      </c>
      <c r="E75" s="29">
        <v>285800</v>
      </c>
      <c r="F75" s="29">
        <v>0</v>
      </c>
      <c r="G75" s="12">
        <f t="shared" si="3"/>
        <v>0</v>
      </c>
      <c r="H75" s="12">
        <f t="shared" si="4"/>
        <v>0</v>
      </c>
      <c r="I75" s="11">
        <f t="shared" si="5"/>
        <v>0</v>
      </c>
    </row>
    <row r="76" spans="1:9" ht="18.75">
      <c r="A76" s="20" t="s">
        <v>127</v>
      </c>
      <c r="B76" s="30" t="s">
        <v>128</v>
      </c>
      <c r="C76" s="7">
        <f>SUM(C77:C80)</f>
        <v>15629263.85</v>
      </c>
      <c r="D76" s="7">
        <f aca="true" t="shared" si="6" ref="D76:I76">SUM(D77:D80)</f>
        <v>34904600</v>
      </c>
      <c r="E76" s="7">
        <f t="shared" si="6"/>
        <v>16534010</v>
      </c>
      <c r="F76" s="7">
        <f t="shared" si="6"/>
        <v>15576381</v>
      </c>
      <c r="G76" s="7">
        <f t="shared" si="6"/>
        <v>144.4025848132871</v>
      </c>
      <c r="H76" s="7">
        <f t="shared" si="6"/>
        <v>194.15866526859506</v>
      </c>
      <c r="I76" s="7">
        <f t="shared" si="6"/>
        <v>393011</v>
      </c>
    </row>
    <row r="77" spans="1:9" ht="82.5">
      <c r="A77" s="14" t="s">
        <v>129</v>
      </c>
      <c r="B77" s="10" t="s">
        <v>130</v>
      </c>
      <c r="C77" s="11">
        <v>45893.85</v>
      </c>
      <c r="D77" s="11">
        <v>0</v>
      </c>
      <c r="E77" s="11">
        <v>0</v>
      </c>
      <c r="F77" s="11">
        <v>0</v>
      </c>
      <c r="G77" s="12">
        <v>0</v>
      </c>
      <c r="H77" s="12">
        <v>0</v>
      </c>
      <c r="I77" s="11">
        <v>0</v>
      </c>
    </row>
    <row r="78" spans="1:9" ht="66">
      <c r="A78" s="14">
        <v>9510</v>
      </c>
      <c r="B78" s="10" t="s">
        <v>159</v>
      </c>
      <c r="C78" s="11">
        <v>400000</v>
      </c>
      <c r="D78" s="11"/>
      <c r="E78" s="11"/>
      <c r="F78" s="11"/>
      <c r="G78" s="12"/>
      <c r="H78" s="12"/>
      <c r="I78" s="11"/>
    </row>
    <row r="79" spans="1:9" ht="22.5" customHeight="1">
      <c r="A79" s="14" t="s">
        <v>131</v>
      </c>
      <c r="B79" s="10" t="s">
        <v>132</v>
      </c>
      <c r="C79" s="11">
        <v>15123370</v>
      </c>
      <c r="D79" s="29">
        <v>34764600</v>
      </c>
      <c r="E79" s="29">
        <v>16394010</v>
      </c>
      <c r="F79" s="29">
        <v>15436381</v>
      </c>
      <c r="G79" s="12">
        <f t="shared" si="3"/>
        <v>44.40258481328708</v>
      </c>
      <c r="H79" s="12">
        <f t="shared" si="4"/>
        <v>94.15866526859506</v>
      </c>
      <c r="I79" s="11">
        <f t="shared" si="5"/>
        <v>313011</v>
      </c>
    </row>
    <row r="80" spans="1:9" ht="39.75" customHeight="1">
      <c r="A80" s="14">
        <v>9800</v>
      </c>
      <c r="B80" s="10" t="s">
        <v>158</v>
      </c>
      <c r="C80" s="11">
        <v>60000</v>
      </c>
      <c r="D80" s="29">
        <v>140000</v>
      </c>
      <c r="E80" s="29">
        <v>140000</v>
      </c>
      <c r="F80" s="29">
        <v>140000</v>
      </c>
      <c r="G80" s="12">
        <f t="shared" si="3"/>
        <v>100</v>
      </c>
      <c r="H80" s="12">
        <f t="shared" si="4"/>
        <v>100</v>
      </c>
      <c r="I80" s="11">
        <f t="shared" si="5"/>
        <v>80000</v>
      </c>
    </row>
    <row r="81" spans="1:9" ht="39" customHeight="1">
      <c r="A81" s="42" t="s">
        <v>136</v>
      </c>
      <c r="B81" s="43"/>
      <c r="C81" s="9">
        <f>SUM(C7+C10+C19+C28+C58+C63+C68+C71+C76)</f>
        <v>320153608.62</v>
      </c>
      <c r="D81" s="9">
        <f>SUM(D7+D10+D19+D28+D58+D63+D68+D71+D76)</f>
        <v>254204303.57999998</v>
      </c>
      <c r="E81" s="9">
        <f>SUM(E7+E10+E19+E28+E58+E63+E68+E71+E76)</f>
        <v>161869356.57999998</v>
      </c>
      <c r="F81" s="9">
        <f>SUM(F7+F10+F19+F28+F58+F63+F68+F71+F76)</f>
        <v>142356300.3</v>
      </c>
      <c r="G81" s="8">
        <f t="shared" si="3"/>
        <v>56.00074361258775</v>
      </c>
      <c r="H81" s="8">
        <f t="shared" si="4"/>
        <v>87.9451820330452</v>
      </c>
      <c r="I81" s="9">
        <f t="shared" si="5"/>
        <v>-177797308.32</v>
      </c>
    </row>
    <row r="82" spans="1:9" ht="16.5">
      <c r="A82" s="21"/>
      <c r="B82" s="26" t="s">
        <v>143</v>
      </c>
      <c r="C82" s="28"/>
      <c r="D82" s="28"/>
      <c r="E82" s="28"/>
      <c r="F82" s="28"/>
      <c r="G82" s="8"/>
      <c r="H82" s="8"/>
      <c r="I82" s="9"/>
    </row>
    <row r="83" spans="1:9" ht="49.5">
      <c r="A83" s="22">
        <v>8831</v>
      </c>
      <c r="B83" s="16" t="s">
        <v>135</v>
      </c>
      <c r="C83" s="11">
        <v>0</v>
      </c>
      <c r="D83" s="11">
        <v>0</v>
      </c>
      <c r="E83" s="11">
        <v>0</v>
      </c>
      <c r="F83" s="11">
        <v>0</v>
      </c>
      <c r="G83" s="17">
        <v>0</v>
      </c>
      <c r="H83" s="17">
        <v>0</v>
      </c>
      <c r="I83" s="18">
        <f t="shared" si="5"/>
        <v>0</v>
      </c>
    </row>
    <row r="84" spans="1:9" ht="39.75" customHeight="1">
      <c r="A84" s="39" t="s">
        <v>142</v>
      </c>
      <c r="B84" s="40"/>
      <c r="C84" s="9">
        <f>SUM(C81+C83)</f>
        <v>320153608.62</v>
      </c>
      <c r="D84" s="9">
        <f>SUM(D81+D83)</f>
        <v>254204303.57999998</v>
      </c>
      <c r="E84" s="9">
        <f>SUM(E81+E83)</f>
        <v>161869356.57999998</v>
      </c>
      <c r="F84" s="9">
        <f>SUM(F81+F83)</f>
        <v>142356300.3</v>
      </c>
      <c r="G84" s="8">
        <f t="shared" si="3"/>
        <v>56.00074361258775</v>
      </c>
      <c r="H84" s="8">
        <f t="shared" si="4"/>
        <v>87.9451820330452</v>
      </c>
      <c r="I84" s="9">
        <f t="shared" si="5"/>
        <v>-177797308.32</v>
      </c>
    </row>
    <row r="86" spans="1:9" ht="18.75">
      <c r="A86" s="41" t="s">
        <v>138</v>
      </c>
      <c r="B86" s="41"/>
      <c r="C86" s="41"/>
      <c r="D86" s="41"/>
      <c r="E86" s="41"/>
      <c r="F86" s="37"/>
      <c r="G86" s="37"/>
      <c r="H86" s="37"/>
      <c r="I86" s="37"/>
    </row>
    <row r="87" spans="1:9" ht="18.75">
      <c r="A87" s="36" t="s">
        <v>140</v>
      </c>
      <c r="B87" s="36"/>
      <c r="F87" s="37" t="s">
        <v>139</v>
      </c>
      <c r="G87" s="37"/>
      <c r="H87" s="37"/>
      <c r="I87" s="37"/>
    </row>
  </sheetData>
  <sheetProtection/>
  <mergeCells count="8">
    <mergeCell ref="A87:B87"/>
    <mergeCell ref="F87:I87"/>
    <mergeCell ref="A2:I2"/>
    <mergeCell ref="A3:I3"/>
    <mergeCell ref="A84:B84"/>
    <mergeCell ref="A86:E86"/>
    <mergeCell ref="F86:I86"/>
    <mergeCell ref="A81:B81"/>
  </mergeCells>
  <printOptions/>
  <pageMargins left="0.56" right="0.33" top="0.393700787401575" bottom="0.393700787401575" header="0" footer="0"/>
  <pageSetup fitToHeight="50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2020-07-06T09:52:43Z</cp:lastPrinted>
  <dcterms:created xsi:type="dcterms:W3CDTF">2019-04-05T06:35:54Z</dcterms:created>
  <dcterms:modified xsi:type="dcterms:W3CDTF">2020-07-06T13:15:01Z</dcterms:modified>
  <cp:category/>
  <cp:version/>
  <cp:contentType/>
  <cp:contentStatus/>
</cp:coreProperties>
</file>