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(3)'!$A$1:$H$52</definedName>
  </definedNames>
  <calcPr fullCalcOnLoad="1"/>
</workbook>
</file>

<file path=xl/sharedStrings.xml><?xml version="1.0" encoding="utf-8"?>
<sst xmlns="http://schemas.openxmlformats.org/spreadsheetml/2006/main" count="53" uniqueCount="50">
  <si>
    <t>ЗАГАЛЬНИЙ  ФОНД</t>
  </si>
  <si>
    <t>Код</t>
  </si>
  <si>
    <t>СПЕЦІАЛЬНИЙ ФОНД</t>
  </si>
  <si>
    <t>Інші субвенції</t>
  </si>
  <si>
    <t>Найменування доходів</t>
  </si>
  <si>
    <t>Інші надходження</t>
  </si>
  <si>
    <t>Інші неподаткові надходження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</si>
  <si>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</si>
  <si>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</si>
  <si>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</t>
  </si>
  <si>
    <t>Субвенція з державного бюджету на надання пільг з послуг зв'язку та інших передбачених законодавством пільг</t>
  </si>
  <si>
    <t>Субвенція з державного бюджету на надання пільг та житлових субсидій населенню на придбання твердого та рідкого пічного побутового палива</t>
  </si>
  <si>
    <t>Субвенція з державного бюджету місцевим бюджетам на виплату державної соціальної  допомоги на дітей-сиріт, в т.ч. прийомні сім'ї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</si>
  <si>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</si>
  <si>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</si>
  <si>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</si>
  <si>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</si>
  <si>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>Податок  на доходи  фізичних осіб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</si>
  <si>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</si>
  <si>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</si>
  <si>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</si>
  <si>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</si>
  <si>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</si>
  <si>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</si>
  <si>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</si>
  <si>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</si>
  <si>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</si>
  <si>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</si>
  <si>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</si>
  <si>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Субвенція з державного бюджету місцевим  бюджетам  на часткове фінансування дитячо-  юнацьких спортивних шкіл, які до 2015 року отримували підтримку з Фонду соціального страхування з тимчасової втрати працездатності</t>
  </si>
  <si>
    <t xml:space="preserve"> Стабілізаційна дотація</t>
  </si>
  <si>
    <t xml:space="preserve"> Субвенція з державного  бюджету  місцевим бюджетам на здійснення заходів щодо соціально- економічного розвитку окремих територій</t>
  </si>
  <si>
    <t xml:space="preserve"> Субвенція з державного бюджету місцевим  бюджетам  на  проведення виборів депутатів місцевих рад та сільських та селищних, міських голів</t>
  </si>
  <si>
    <t xml:space="preserve"> 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 з централізованого водопостачання, водовідведення, що вироблялася та постачалася населенню</t>
  </si>
  <si>
    <t xml:space="preserve"> Субвенція з державного бюджету місцевим бюджетам на погашення заборгованості з різниці в тарифах на теплову енергію, опалення та постиачання гарячої води, послуг з централізованого водопостачання, водовідведення, що вироблялася та постачалася населенню</t>
  </si>
  <si>
    <t xml:space="preserve"> Субвенція на утримання об'єктів спільного користування</t>
  </si>
  <si>
    <t>Начальник фінансового управління</t>
  </si>
  <si>
    <t>райдержадміністрації</t>
  </si>
  <si>
    <t>Ганна Кравчук</t>
  </si>
  <si>
    <t xml:space="preserve"> План з урахуванням змін на  2016 рік </t>
  </si>
  <si>
    <r>
      <t xml:space="preserve"> Надходження за  2015 р.                         (</t>
    </r>
    <r>
      <rPr>
        <b/>
        <sz val="14"/>
        <rFont val="Times New Roman"/>
        <family val="1"/>
      </rPr>
      <t>в співставних умовах</t>
    </r>
    <r>
      <rPr>
        <sz val="14"/>
        <rFont val="Times New Roman"/>
        <family val="1"/>
      </rPr>
      <t>)</t>
    </r>
  </si>
  <si>
    <t xml:space="preserve"> Надходження за   2016 рік</t>
  </si>
  <si>
    <t xml:space="preserve"> Відсоток виконання до плану  на  2016 рік </t>
  </si>
  <si>
    <t xml:space="preserve"> Плата за надання адміністративних послуг</t>
  </si>
  <si>
    <t>Залишок коштів  освітньої субвенції з державного бюджету місцевим бюджетам, що утворився на початок бюджетного періоду</t>
  </si>
  <si>
    <t>Залишок коштів   медичної  субвенції з державного бюджету місцевим бюджетам, що утворився на початок бюджетного періоду</t>
  </si>
  <si>
    <t>Збільшення/ зменшення надходжень  за   2016р. до  надходжень за  2015 р. (+;-)</t>
  </si>
  <si>
    <t xml:space="preserve">                                                     за  доходами  загального та спеціального фондів  за 2016 рік</t>
  </si>
  <si>
    <t xml:space="preserve"> Інші   дотації</t>
  </si>
  <si>
    <t>Орендна плата за водні об'єкти, що надаютьтся в користування на умовах оренди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</si>
</sst>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</numFmts>
  <fonts count="10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2" fontId="3" fillId="2" borderId="1" xfId="17" applyNumberFormat="1" applyFont="1" applyFill="1" applyBorder="1" applyAlignment="1" applyProtection="1">
      <alignment horizontal="center" vertical="center" wrapText="1"/>
      <protection/>
    </xf>
    <xf numFmtId="172" fontId="3" fillId="3" borderId="1" xfId="17" applyNumberFormat="1" applyFont="1" applyFill="1" applyBorder="1" applyAlignment="1" applyProtection="1">
      <alignment vertical="center" wrapText="1"/>
      <protection/>
    </xf>
    <xf numFmtId="0" fontId="4" fillId="0" borderId="1" xfId="17" applyFont="1" applyFill="1" applyBorder="1" applyAlignment="1" applyProtection="1">
      <alignment vertical="center" wrapText="1"/>
      <protection/>
    </xf>
    <xf numFmtId="3" fontId="4" fillId="0" borderId="1" xfId="17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17" applyNumberFormat="1" applyFont="1" applyFill="1" applyBorder="1" applyAlignment="1" applyProtection="1">
      <alignment horizontal="center" vertical="center" wrapText="1"/>
      <protection/>
    </xf>
    <xf numFmtId="172" fontId="4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3" fillId="5" borderId="1" xfId="17" applyNumberFormat="1" applyFont="1" applyFill="1" applyBorder="1" applyAlignment="1" applyProtection="1">
      <alignment horizontal="center" vertical="center" wrapText="1"/>
      <protection/>
    </xf>
    <xf numFmtId="172" fontId="3" fillId="5" borderId="1" xfId="0" applyNumberFormat="1" applyFont="1" applyFill="1" applyBorder="1" applyAlignment="1">
      <alignment horizontal="center" vertical="center"/>
    </xf>
    <xf numFmtId="0" fontId="4" fillId="0" borderId="1" xfId="17" applyFont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3" fillId="5" borderId="1" xfId="0" applyFont="1" applyFill="1" applyBorder="1" applyAlignment="1" applyProtection="1">
      <alignment vertical="center" wrapText="1"/>
      <protection hidden="1"/>
    </xf>
    <xf numFmtId="172" fontId="3" fillId="6" borderId="1" xfId="0" applyNumberFormat="1" applyFont="1" applyFill="1" applyBorder="1" applyAlignment="1">
      <alignment horizontal="center" vertical="center"/>
    </xf>
    <xf numFmtId="3" fontId="3" fillId="5" borderId="1" xfId="17" applyNumberFormat="1" applyFont="1" applyFill="1" applyBorder="1" applyAlignment="1" applyProtection="1">
      <alignment horizontal="center" vertical="center" wrapText="1"/>
      <protection/>
    </xf>
    <xf numFmtId="172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72" fontId="4" fillId="7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17" applyNumberFormat="1" applyFont="1" applyBorder="1" applyAlignment="1" applyProtection="1">
      <alignment horizontal="center" vertical="center" wrapText="1"/>
      <protection/>
    </xf>
    <xf numFmtId="172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2" fontId="4" fillId="0" borderId="1" xfId="17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7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>
      <alignment vertical="center" wrapText="1"/>
    </xf>
    <xf numFmtId="0" fontId="3" fillId="8" borderId="1" xfId="17" applyFont="1" applyFill="1" applyBorder="1" applyAlignment="1" applyProtection="1">
      <alignment vertical="center" wrapText="1"/>
      <protection/>
    </xf>
    <xf numFmtId="172" fontId="3" fillId="8" borderId="1" xfId="17" applyNumberFormat="1" applyFont="1" applyFill="1" applyBorder="1" applyAlignment="1" applyProtection="1">
      <alignment vertical="center" wrapText="1"/>
      <protection/>
    </xf>
    <xf numFmtId="3" fontId="4" fillId="0" borderId="2" xfId="1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17" applyFont="1" applyFill="1" applyBorder="1" applyAlignment="1" applyProtection="1">
      <alignment vertical="center" wrapText="1"/>
      <protection/>
    </xf>
    <xf numFmtId="4" fontId="3" fillId="3" borderId="1" xfId="17" applyNumberFormat="1" applyFont="1" applyFill="1" applyBorder="1" applyAlignment="1" applyProtection="1">
      <alignment horizontal="center" vertical="center" wrapText="1"/>
      <protection/>
    </xf>
    <xf numFmtId="3" fontId="3" fillId="3" borderId="1" xfId="17" applyNumberFormat="1" applyFont="1" applyFill="1" applyBorder="1" applyAlignment="1" applyProtection="1">
      <alignment horizontal="center" vertical="center" wrapText="1"/>
      <protection/>
    </xf>
    <xf numFmtId="172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71" fontId="4" fillId="0" borderId="1" xfId="19" applyNumberFormat="1" applyFont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 hidden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32" sqref="B32"/>
    </sheetView>
  </sheetViews>
  <sheetFormatPr defaultColWidth="9.00390625" defaultRowHeight="12.75"/>
  <cols>
    <col min="1" max="1" width="13.75390625" style="46" customWidth="1"/>
    <col min="2" max="2" width="40.625" style="46" customWidth="1"/>
    <col min="3" max="3" width="21.625" style="46" customWidth="1"/>
    <col min="4" max="4" width="21.875" style="46" customWidth="1"/>
    <col min="5" max="5" width="22.125" style="46" customWidth="1"/>
    <col min="6" max="6" width="19.75390625" style="46" customWidth="1"/>
    <col min="7" max="7" width="20.125" style="46" customWidth="1"/>
    <col min="8" max="8" width="0.2421875" style="46" hidden="1" customWidth="1"/>
    <col min="9" max="9" width="0.12890625" style="46" hidden="1" customWidth="1"/>
    <col min="10" max="10" width="14.375" style="46" hidden="1" customWidth="1"/>
    <col min="11" max="11" width="0.875" style="46" hidden="1" customWidth="1"/>
    <col min="12" max="13" width="9.125" style="46" customWidth="1"/>
    <col min="14" max="14" width="14.375" style="46" bestFit="1" customWidth="1"/>
    <col min="15" max="16384" width="9.125" style="46" customWidth="1"/>
  </cols>
  <sheetData>
    <row r="1" spans="1:8" ht="18.75">
      <c r="A1" s="26" t="s">
        <v>25</v>
      </c>
      <c r="B1" s="37"/>
      <c r="C1" s="37"/>
      <c r="D1" s="37"/>
      <c r="E1" s="37"/>
      <c r="F1" s="37"/>
      <c r="G1" s="37"/>
      <c r="H1" s="26"/>
    </row>
    <row r="2" spans="1:8" ht="18.75">
      <c r="A2" s="66" t="s">
        <v>47</v>
      </c>
      <c r="B2" s="66"/>
      <c r="C2" s="66"/>
      <c r="D2" s="66"/>
      <c r="E2" s="66"/>
      <c r="F2" s="66"/>
      <c r="G2" s="66"/>
      <c r="H2" s="66"/>
    </row>
    <row r="3" spans="1:8" ht="17.25" customHeight="1">
      <c r="A3" s="47"/>
      <c r="B3" s="47"/>
      <c r="C3" s="47"/>
      <c r="D3" s="47"/>
      <c r="E3" s="48"/>
      <c r="F3" s="48"/>
      <c r="G3" s="47" t="s">
        <v>22</v>
      </c>
      <c r="H3" s="47" t="s">
        <v>22</v>
      </c>
    </row>
    <row r="4" spans="1:8" ht="15.75" hidden="1">
      <c r="A4" s="49"/>
      <c r="B4" s="49"/>
      <c r="C4" s="48"/>
      <c r="D4" s="48"/>
      <c r="E4" s="48"/>
      <c r="F4" s="48"/>
      <c r="G4" s="48"/>
      <c r="H4" s="48"/>
    </row>
    <row r="5" spans="1:8" ht="8.25" customHeight="1" hidden="1">
      <c r="A5" s="49"/>
      <c r="B5" s="49"/>
      <c r="C5" s="48"/>
      <c r="D5" s="48"/>
      <c r="E5" s="48"/>
      <c r="F5" s="48"/>
      <c r="G5" s="48"/>
      <c r="H5" s="48"/>
    </row>
    <row r="6" spans="1:8" ht="12.75" customHeight="1" hidden="1">
      <c r="A6" s="49"/>
      <c r="B6" s="49"/>
      <c r="C6" s="50"/>
      <c r="D6" s="50"/>
      <c r="E6" s="48"/>
      <c r="F6" s="48"/>
      <c r="G6" s="48"/>
      <c r="H6" s="48"/>
    </row>
    <row r="7" spans="1:8" ht="15.75" hidden="1">
      <c r="A7" s="68"/>
      <c r="B7" s="68"/>
      <c r="C7" s="68"/>
      <c r="D7" s="68"/>
      <c r="E7" s="68"/>
      <c r="F7" s="68"/>
      <c r="G7" s="68"/>
      <c r="H7" s="68"/>
    </row>
    <row r="8" spans="1:8" ht="18.75" customHeight="1" hidden="1">
      <c r="A8" s="69"/>
      <c r="B8" s="69"/>
      <c r="C8" s="69"/>
      <c r="D8" s="69"/>
      <c r="E8" s="69"/>
      <c r="F8" s="69"/>
      <c r="G8" s="69"/>
      <c r="H8" s="69"/>
    </row>
    <row r="9" spans="1:8" ht="23.25" customHeight="1" hidden="1">
      <c r="A9" s="69"/>
      <c r="B9" s="69"/>
      <c r="C9" s="69"/>
      <c r="D9" s="69"/>
      <c r="E9" s="69"/>
      <c r="F9" s="69"/>
      <c r="G9" s="69"/>
      <c r="H9" s="69"/>
    </row>
    <row r="10" spans="1:8" ht="21.75" customHeight="1" hidden="1">
      <c r="A10" s="51"/>
      <c r="B10" s="51"/>
      <c r="C10" s="51"/>
      <c r="D10" s="51"/>
      <c r="E10" s="51"/>
      <c r="F10" s="51"/>
      <c r="G10" s="51"/>
      <c r="H10" s="51"/>
    </row>
    <row r="11" spans="1:8" ht="121.5" customHeight="1">
      <c r="A11" s="31" t="s">
        <v>1</v>
      </c>
      <c r="B11" s="32" t="s">
        <v>4</v>
      </c>
      <c r="C11" s="29" t="s">
        <v>40</v>
      </c>
      <c r="D11" s="29" t="s">
        <v>39</v>
      </c>
      <c r="E11" s="29" t="s">
        <v>41</v>
      </c>
      <c r="F11" s="29" t="s">
        <v>42</v>
      </c>
      <c r="G11" s="29" t="s">
        <v>46</v>
      </c>
      <c r="H11" s="1" t="s">
        <v>21</v>
      </c>
    </row>
    <row r="12" spans="1:8" ht="18.75" customHeight="1" hidden="1">
      <c r="A12" s="31">
        <v>1</v>
      </c>
      <c r="B12" s="32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1"/>
    </row>
    <row r="13" spans="1:8" ht="17.25" customHeight="1">
      <c r="A13" s="33"/>
      <c r="B13" s="34" t="s">
        <v>0</v>
      </c>
      <c r="C13" s="34"/>
      <c r="D13" s="34"/>
      <c r="E13" s="35"/>
      <c r="F13" s="35"/>
      <c r="G13" s="35"/>
      <c r="H13" s="2"/>
    </row>
    <row r="14" spans="1:8" ht="41.25" customHeight="1">
      <c r="A14" s="3">
        <v>11010000</v>
      </c>
      <c r="B14" s="3" t="s">
        <v>17</v>
      </c>
      <c r="C14" s="5">
        <v>18356660</v>
      </c>
      <c r="D14" s="4">
        <v>27480500</v>
      </c>
      <c r="E14" s="5">
        <v>29362372.7</v>
      </c>
      <c r="F14" s="6">
        <f>SUM(E14/D14)*100</f>
        <v>106.84802932988846</v>
      </c>
      <c r="G14" s="5">
        <f>SUM(E14-C14)</f>
        <v>11005712.7</v>
      </c>
      <c r="H14" s="6">
        <f aca="true" t="shared" si="0" ref="H14:H21">SUM(E14/C14)*100</f>
        <v>159.95487577805548</v>
      </c>
    </row>
    <row r="15" spans="1:8" ht="37.5" customHeight="1">
      <c r="A15" s="7">
        <v>21080500</v>
      </c>
      <c r="B15" s="3" t="s">
        <v>5</v>
      </c>
      <c r="C15" s="8">
        <v>153615.01</v>
      </c>
      <c r="D15" s="4">
        <v>0</v>
      </c>
      <c r="E15" s="8">
        <v>0</v>
      </c>
      <c r="F15" s="6">
        <v>0</v>
      </c>
      <c r="G15" s="5">
        <f>SUM(E15-C15)</f>
        <v>-153615.01</v>
      </c>
      <c r="H15" s="6">
        <f t="shared" si="0"/>
        <v>0</v>
      </c>
    </row>
    <row r="16" spans="1:8" ht="51.75" customHeight="1">
      <c r="A16" s="7">
        <v>22010000</v>
      </c>
      <c r="B16" s="3" t="s">
        <v>43</v>
      </c>
      <c r="C16" s="8">
        <v>0</v>
      </c>
      <c r="D16" s="4">
        <v>58000</v>
      </c>
      <c r="E16" s="8">
        <v>143752</v>
      </c>
      <c r="F16" s="6">
        <f>SUM(E16/D16)*100</f>
        <v>247.84827586206893</v>
      </c>
      <c r="G16" s="5">
        <f>SUM(E16-C16)</f>
        <v>143752</v>
      </c>
      <c r="H16" s="6"/>
    </row>
    <row r="17" spans="1:8" ht="60.75" customHeight="1">
      <c r="A17" s="7">
        <v>22130000</v>
      </c>
      <c r="B17" s="3" t="s">
        <v>49</v>
      </c>
      <c r="C17" s="8">
        <v>0</v>
      </c>
      <c r="D17" s="4">
        <v>0</v>
      </c>
      <c r="E17" s="8">
        <v>2298</v>
      </c>
      <c r="F17" s="6">
        <v>0</v>
      </c>
      <c r="G17" s="5">
        <v>0</v>
      </c>
      <c r="H17" s="6"/>
    </row>
    <row r="18" spans="1:8" ht="96.75" customHeight="1">
      <c r="A18" s="7">
        <v>22080400</v>
      </c>
      <c r="B18" s="3" t="s">
        <v>23</v>
      </c>
      <c r="C18" s="8">
        <v>49535.84</v>
      </c>
      <c r="D18" s="4">
        <v>44500</v>
      </c>
      <c r="E18" s="8">
        <v>48830</v>
      </c>
      <c r="F18" s="6">
        <f>SUM(E18/D18)*100</f>
        <v>109.7303370786517</v>
      </c>
      <c r="G18" s="5">
        <f>SUM(E18-C18)</f>
        <v>-705.8399999999965</v>
      </c>
      <c r="H18" s="6">
        <f t="shared" si="0"/>
        <v>98.57509229680976</v>
      </c>
    </row>
    <row r="19" spans="1:8" ht="37.5" customHeight="1">
      <c r="A19" s="7">
        <v>24060300</v>
      </c>
      <c r="B19" s="3" t="s">
        <v>6</v>
      </c>
      <c r="C19" s="8">
        <v>15038.21</v>
      </c>
      <c r="D19" s="4">
        <v>20000</v>
      </c>
      <c r="E19" s="8">
        <v>33495.4</v>
      </c>
      <c r="F19" s="6">
        <f>SUM(E19/D19)*100</f>
        <v>167.477</v>
      </c>
      <c r="G19" s="5">
        <f>SUM(E19-C19)</f>
        <v>18457.190000000002</v>
      </c>
      <c r="H19" s="6">
        <f t="shared" si="0"/>
        <v>222.7352856490234</v>
      </c>
    </row>
    <row r="20" spans="1:14" s="52" customFormat="1" ht="52.5" customHeight="1">
      <c r="A20" s="38"/>
      <c r="B20" s="39" t="s">
        <v>20</v>
      </c>
      <c r="C20" s="40">
        <f>SUM(C14:C19)</f>
        <v>18574849.060000002</v>
      </c>
      <c r="D20" s="41">
        <f>SUM(D14:D19)</f>
        <v>27603000</v>
      </c>
      <c r="E20" s="40">
        <f>SUM(E14:E19)</f>
        <v>29590748.099999998</v>
      </c>
      <c r="F20" s="42">
        <f>SUM(E20/D20)*100</f>
        <v>107.20120313009456</v>
      </c>
      <c r="G20" s="43">
        <f>SUM(E20-C20)</f>
        <v>11015899.039999995</v>
      </c>
      <c r="H20" s="10">
        <f t="shared" si="0"/>
        <v>159.30545655804104</v>
      </c>
      <c r="N20" s="60"/>
    </row>
    <row r="21" spans="1:14" s="52" customFormat="1" ht="35.25" customHeight="1">
      <c r="A21" s="38">
        <v>40000000</v>
      </c>
      <c r="B21" s="39" t="s">
        <v>18</v>
      </c>
      <c r="C21" s="40">
        <f>SUM(C25+C22+C23+C24)</f>
        <v>464299754.53</v>
      </c>
      <c r="D21" s="40">
        <f>SUM(D25+D22+D23+D24)</f>
        <v>573420447.74</v>
      </c>
      <c r="E21" s="40">
        <f>SUM(E25+E22+E23+E24)</f>
        <v>569633120.72</v>
      </c>
      <c r="F21" s="40">
        <f>SUM(F25+F22+F23+F24)</f>
        <v>299.2805797649788</v>
      </c>
      <c r="G21" s="40">
        <f>SUM(G25+G22+G23+G24)</f>
        <v>105333366.19</v>
      </c>
      <c r="H21" s="10">
        <f t="shared" si="0"/>
        <v>122.68650051228794</v>
      </c>
      <c r="N21" s="60"/>
    </row>
    <row r="22" spans="1:8" s="53" customFormat="1" ht="33.75" customHeight="1">
      <c r="A22" s="7">
        <v>41020100</v>
      </c>
      <c r="B22" s="3" t="s">
        <v>28</v>
      </c>
      <c r="C22" s="4">
        <v>40922100</v>
      </c>
      <c r="D22" s="4">
        <v>35178900</v>
      </c>
      <c r="E22" s="4">
        <v>35178900</v>
      </c>
      <c r="F22" s="44">
        <f>SUM(E22/D22)*100</f>
        <v>100</v>
      </c>
      <c r="G22" s="45">
        <f>SUM(E22-C22)</f>
        <v>-5743200</v>
      </c>
      <c r="H22" s="6"/>
    </row>
    <row r="23" spans="1:8" s="53" customFormat="1" ht="28.5" customHeight="1">
      <c r="A23" s="7">
        <v>41020600</v>
      </c>
      <c r="B23" s="3" t="s">
        <v>30</v>
      </c>
      <c r="C23" s="4">
        <v>13676500</v>
      </c>
      <c r="D23" s="4">
        <v>11800000</v>
      </c>
      <c r="E23" s="4">
        <v>11800000</v>
      </c>
      <c r="F23" s="44">
        <f>SUM(E23/D23)*100</f>
        <v>100</v>
      </c>
      <c r="G23" s="45">
        <f>SUM(E23-C23)</f>
        <v>-1876500</v>
      </c>
      <c r="H23" s="6"/>
    </row>
    <row r="24" spans="1:8" s="53" customFormat="1" ht="27" customHeight="1">
      <c r="A24" s="7">
        <v>41020900</v>
      </c>
      <c r="B24" s="3" t="s">
        <v>48</v>
      </c>
      <c r="C24" s="36">
        <v>485000</v>
      </c>
      <c r="D24" s="36">
        <v>0</v>
      </c>
      <c r="E24" s="36">
        <v>0</v>
      </c>
      <c r="F24" s="44">
        <v>0</v>
      </c>
      <c r="G24" s="45">
        <f>SUM(E24-C24)</f>
        <v>-485000</v>
      </c>
      <c r="H24" s="6"/>
    </row>
    <row r="25" spans="1:9" s="55" customFormat="1" ht="36.75" customHeight="1">
      <c r="A25" s="38">
        <v>41030000</v>
      </c>
      <c r="B25" s="39" t="s">
        <v>7</v>
      </c>
      <c r="C25" s="40">
        <f>SUM(C26:C37)</f>
        <v>409216154.53</v>
      </c>
      <c r="D25" s="40">
        <f>SUM(D26:D40)</f>
        <v>526441547.74</v>
      </c>
      <c r="E25" s="40">
        <f>SUM(E26:E40)</f>
        <v>522654220.71999997</v>
      </c>
      <c r="F25" s="42">
        <f aca="true" t="shared" si="1" ref="F25:F35">SUM(E25/D25)*100</f>
        <v>99.28057976497885</v>
      </c>
      <c r="G25" s="43">
        <f>SUM(E25-C25)</f>
        <v>113438066.19</v>
      </c>
      <c r="H25" s="10">
        <f>SUM(E25/C25)*100</f>
        <v>127.72081818722134</v>
      </c>
      <c r="I25" s="54"/>
    </row>
    <row r="26" spans="1:9" s="55" customFormat="1" ht="48" customHeight="1">
      <c r="A26" s="7">
        <v>41030300</v>
      </c>
      <c r="B26" s="3" t="s">
        <v>35</v>
      </c>
      <c r="C26" s="4">
        <v>29066900</v>
      </c>
      <c r="D26" s="4">
        <v>3795000</v>
      </c>
      <c r="E26" s="4">
        <v>3795000</v>
      </c>
      <c r="F26" s="44">
        <f t="shared" si="1"/>
        <v>100</v>
      </c>
      <c r="G26" s="30">
        <f>SUM(E26-C26)</f>
        <v>-25271900</v>
      </c>
      <c r="H26" s="10"/>
      <c r="I26" s="54"/>
    </row>
    <row r="27" spans="1:9" s="55" customFormat="1" ht="135" customHeight="1">
      <c r="A27" s="7">
        <v>41030600</v>
      </c>
      <c r="B27" s="3" t="s">
        <v>8</v>
      </c>
      <c r="C27" s="4">
        <v>141281041</v>
      </c>
      <c r="D27" s="4">
        <v>165928700</v>
      </c>
      <c r="E27" s="4">
        <v>165736561</v>
      </c>
      <c r="F27" s="6">
        <f t="shared" si="1"/>
        <v>99.8842038779307</v>
      </c>
      <c r="G27" s="45">
        <f aca="true" t="shared" si="2" ref="G27:G35">SUM(E27-C27)</f>
        <v>24455520</v>
      </c>
      <c r="H27" s="6">
        <f>SUM(E27/C27)*100</f>
        <v>117.3098384800265</v>
      </c>
      <c r="I27" s="54"/>
    </row>
    <row r="28" spans="1:9" s="55" customFormat="1" ht="81" customHeight="1">
      <c r="A28" s="7">
        <v>41030800</v>
      </c>
      <c r="B28" s="3" t="s">
        <v>9</v>
      </c>
      <c r="C28" s="9">
        <v>38014787.99</v>
      </c>
      <c r="D28" s="9">
        <v>142229100</v>
      </c>
      <c r="E28" s="9">
        <v>139229075</v>
      </c>
      <c r="F28" s="6">
        <f t="shared" si="1"/>
        <v>97.89070942584885</v>
      </c>
      <c r="G28" s="5">
        <f t="shared" si="2"/>
        <v>101214287.00999999</v>
      </c>
      <c r="H28" s="6">
        <f>SUM(E28/C28)*100</f>
        <v>366.2497737370651</v>
      </c>
      <c r="I28" s="54"/>
    </row>
    <row r="29" spans="1:9" s="55" customFormat="1" ht="75.75" customHeight="1">
      <c r="A29" s="7">
        <v>41030900</v>
      </c>
      <c r="B29" s="3" t="s">
        <v>10</v>
      </c>
      <c r="C29" s="4">
        <v>2737975</v>
      </c>
      <c r="D29" s="4">
        <v>0</v>
      </c>
      <c r="E29" s="4">
        <v>0</v>
      </c>
      <c r="F29" s="6">
        <v>0</v>
      </c>
      <c r="G29" s="45">
        <f t="shared" si="2"/>
        <v>-2737975</v>
      </c>
      <c r="H29" s="6">
        <f>SUM(E29/C29)*100</f>
        <v>0</v>
      </c>
      <c r="I29" s="54"/>
    </row>
    <row r="30" spans="1:9" s="55" customFormat="1" ht="103.5" customHeight="1">
      <c r="A30" s="7">
        <v>41031000</v>
      </c>
      <c r="B30" s="3" t="s">
        <v>11</v>
      </c>
      <c r="C30" s="4">
        <v>688342</v>
      </c>
      <c r="D30" s="9">
        <v>1681094</v>
      </c>
      <c r="E30" s="9">
        <v>1681094</v>
      </c>
      <c r="F30" s="6">
        <f t="shared" si="1"/>
        <v>100</v>
      </c>
      <c r="G30" s="45">
        <f t="shared" si="2"/>
        <v>992752</v>
      </c>
      <c r="H30" s="6">
        <f>SUM(E30/C30)*100</f>
        <v>244.22365626389205</v>
      </c>
      <c r="I30" s="54"/>
    </row>
    <row r="31" spans="1:9" s="55" customFormat="1" ht="42" customHeight="1">
      <c r="A31" s="7">
        <v>41033900</v>
      </c>
      <c r="B31" s="3" t="s">
        <v>26</v>
      </c>
      <c r="C31" s="30">
        <v>125406600</v>
      </c>
      <c r="D31" s="4">
        <v>104582000</v>
      </c>
      <c r="E31" s="4">
        <v>104582000</v>
      </c>
      <c r="F31" s="6">
        <f t="shared" si="1"/>
        <v>100</v>
      </c>
      <c r="G31" s="45">
        <f t="shared" si="2"/>
        <v>-20824600</v>
      </c>
      <c r="H31" s="6"/>
      <c r="I31" s="54"/>
    </row>
    <row r="32" spans="1:10" s="55" customFormat="1" ht="59.25" customHeight="1">
      <c r="A32" s="14">
        <v>41034200</v>
      </c>
      <c r="B32" s="15" t="s">
        <v>27</v>
      </c>
      <c r="C32" s="30">
        <v>70197000</v>
      </c>
      <c r="D32" s="4">
        <v>88300900</v>
      </c>
      <c r="E32" s="30">
        <v>87945691.66</v>
      </c>
      <c r="F32" s="6">
        <f t="shared" si="1"/>
        <v>99.59772964941467</v>
      </c>
      <c r="G32" s="45">
        <f t="shared" si="2"/>
        <v>17748691.659999996</v>
      </c>
      <c r="H32" s="6">
        <f>SUM(E32/C32)*100</f>
        <v>125.28411707053007</v>
      </c>
      <c r="I32" s="54"/>
      <c r="J32" s="55">
        <v>-125555.7</v>
      </c>
    </row>
    <row r="33" spans="1:9" s="55" customFormat="1" ht="93" customHeight="1">
      <c r="A33" s="14">
        <v>410345000</v>
      </c>
      <c r="B33" s="3" t="s">
        <v>31</v>
      </c>
      <c r="C33" s="30"/>
      <c r="D33" s="4">
        <v>14523900</v>
      </c>
      <c r="E33" s="65">
        <v>14397843.35</v>
      </c>
      <c r="F33" s="6">
        <f t="shared" si="1"/>
        <v>99.13207437396291</v>
      </c>
      <c r="G33" s="5">
        <f t="shared" si="2"/>
        <v>14397843.35</v>
      </c>
      <c r="H33" s="6"/>
      <c r="I33" s="54"/>
    </row>
    <row r="34" spans="1:9" s="55" customFormat="1" ht="93.75" customHeight="1">
      <c r="A34" s="14">
        <v>41035200</v>
      </c>
      <c r="B34" s="15" t="s">
        <v>44</v>
      </c>
      <c r="C34" s="30"/>
      <c r="D34" s="9">
        <v>1293700</v>
      </c>
      <c r="E34" s="9">
        <v>1293700</v>
      </c>
      <c r="F34" s="6">
        <f t="shared" si="1"/>
        <v>100</v>
      </c>
      <c r="G34" s="5">
        <f t="shared" si="2"/>
        <v>1293700</v>
      </c>
      <c r="H34" s="6"/>
      <c r="I34" s="54"/>
    </row>
    <row r="35" spans="1:9" s="55" customFormat="1" ht="93.75" customHeight="1">
      <c r="A35" s="14">
        <v>41035300</v>
      </c>
      <c r="B35" s="15" t="s">
        <v>45</v>
      </c>
      <c r="C35" s="30"/>
      <c r="D35" s="9">
        <v>900000</v>
      </c>
      <c r="E35" s="9">
        <v>900000</v>
      </c>
      <c r="F35" s="6">
        <f t="shared" si="1"/>
        <v>100</v>
      </c>
      <c r="G35" s="5">
        <f t="shared" si="2"/>
        <v>900000</v>
      </c>
      <c r="H35" s="6"/>
      <c r="I35" s="54"/>
    </row>
    <row r="36" spans="1:8" s="53" customFormat="1" ht="27.75" customHeight="1">
      <c r="A36" s="14">
        <v>41035000</v>
      </c>
      <c r="B36" s="15" t="s">
        <v>3</v>
      </c>
      <c r="C36" s="29">
        <v>1719674.59</v>
      </c>
      <c r="D36" s="9">
        <v>3020153.74</v>
      </c>
      <c r="E36" s="9">
        <v>2911616.08</v>
      </c>
      <c r="F36" s="6">
        <f aca="true" t="shared" si="3" ref="F36:F41">SUM(E36/D36)*100</f>
        <v>96.40622069789069</v>
      </c>
      <c r="G36" s="5">
        <f>SUM(E36-C36)</f>
        <v>1191941.49</v>
      </c>
      <c r="H36" s="6">
        <f>SUM(E36/C36)*100</f>
        <v>169.31203711046285</v>
      </c>
    </row>
    <row r="37" spans="1:8" s="53" customFormat="1" ht="90.75" customHeight="1">
      <c r="A37" s="14">
        <v>41035800</v>
      </c>
      <c r="B37" s="3" t="s">
        <v>12</v>
      </c>
      <c r="C37" s="9">
        <v>103833.95</v>
      </c>
      <c r="D37" s="9">
        <v>184400</v>
      </c>
      <c r="E37" s="9">
        <v>179040.01</v>
      </c>
      <c r="F37" s="6">
        <f t="shared" si="3"/>
        <v>97.0932809110629</v>
      </c>
      <c r="G37" s="5">
        <f>SUM(E37-C37)</f>
        <v>75206.06000000001</v>
      </c>
      <c r="H37" s="6">
        <f>SUM(E37/C37)*100</f>
        <v>172.4291621382024</v>
      </c>
    </row>
    <row r="38" spans="1:8" s="53" customFormat="1" ht="180" customHeight="1">
      <c r="A38" s="14">
        <v>41036600</v>
      </c>
      <c r="B38" s="15" t="s">
        <v>34</v>
      </c>
      <c r="C38" s="9">
        <v>78112.92</v>
      </c>
      <c r="D38" s="9">
        <v>0</v>
      </c>
      <c r="E38" s="9">
        <v>0</v>
      </c>
      <c r="F38" s="6">
        <v>0</v>
      </c>
      <c r="G38" s="5">
        <f>SUM(E38-C38)</f>
        <v>-78112.92</v>
      </c>
      <c r="H38" s="6"/>
    </row>
    <row r="39" spans="1:8" s="53" customFormat="1" ht="111" customHeight="1">
      <c r="A39" s="14">
        <v>41037000</v>
      </c>
      <c r="B39" s="3" t="s">
        <v>32</v>
      </c>
      <c r="C39" s="9">
        <v>1445221.7</v>
      </c>
      <c r="D39" s="9">
        <v>2600</v>
      </c>
      <c r="E39" s="9">
        <v>2599.62</v>
      </c>
      <c r="F39" s="6">
        <f t="shared" si="3"/>
        <v>99.9853846153846</v>
      </c>
      <c r="G39" s="5">
        <f>SUM(E39-C39)</f>
        <v>-1442622.0799999998</v>
      </c>
      <c r="H39" s="6"/>
    </row>
    <row r="40" spans="1:8" s="53" customFormat="1" ht="149.25" customHeight="1">
      <c r="A40" s="14">
        <v>41037900</v>
      </c>
      <c r="B40" s="3" t="s">
        <v>29</v>
      </c>
      <c r="C40" s="9">
        <v>145600</v>
      </c>
      <c r="D40" s="4">
        <v>0</v>
      </c>
      <c r="E40" s="9">
        <v>0</v>
      </c>
      <c r="F40" s="6">
        <v>0</v>
      </c>
      <c r="G40" s="5">
        <f>SUM(E40-C40)</f>
        <v>-145600</v>
      </c>
      <c r="H40" s="6"/>
    </row>
    <row r="41" spans="1:14" s="53" customFormat="1" ht="31.5" customHeight="1">
      <c r="A41" s="11"/>
      <c r="B41" s="16" t="s">
        <v>13</v>
      </c>
      <c r="C41" s="12">
        <f>SUM(C20+C21)</f>
        <v>482874603.59</v>
      </c>
      <c r="D41" s="12">
        <f>SUM(D20+D21)</f>
        <v>601023447.74</v>
      </c>
      <c r="E41" s="12">
        <f>SUM(E20+E21)</f>
        <v>599223868.82</v>
      </c>
      <c r="F41" s="13">
        <f t="shared" si="3"/>
        <v>99.70058091297987</v>
      </c>
      <c r="G41" s="12">
        <f>SUM(G20+G21)</f>
        <v>116349265.22999999</v>
      </c>
      <c r="H41" s="17">
        <f>SUM(E41/C41)*100</f>
        <v>124.0951303640707</v>
      </c>
      <c r="I41" s="56"/>
      <c r="J41" s="57">
        <v>150003350.29</v>
      </c>
      <c r="N41" s="61"/>
    </row>
    <row r="42" spans="1:8" ht="26.25" customHeight="1">
      <c r="A42" s="11"/>
      <c r="B42" s="16" t="s">
        <v>2</v>
      </c>
      <c r="C42" s="18"/>
      <c r="D42" s="18"/>
      <c r="E42" s="12"/>
      <c r="F42" s="19"/>
      <c r="G42" s="20" t="s">
        <v>24</v>
      </c>
      <c r="H42" s="21"/>
    </row>
    <row r="43" spans="1:8" ht="59.25" customHeight="1">
      <c r="A43" s="22">
        <v>21110000</v>
      </c>
      <c r="B43" s="15" t="s">
        <v>19</v>
      </c>
      <c r="C43" s="23">
        <v>2546.7</v>
      </c>
      <c r="D43" s="23">
        <v>0</v>
      </c>
      <c r="E43" s="23">
        <v>5248.35</v>
      </c>
      <c r="F43" s="6">
        <v>0</v>
      </c>
      <c r="G43" s="5">
        <f aca="true" t="shared" si="4" ref="G43:G49">SUM(E43-C43)</f>
        <v>2701.6500000000005</v>
      </c>
      <c r="H43" s="6">
        <f aca="true" t="shared" si="5" ref="H43:H49">SUM(E43/C43)*100</f>
        <v>206.08434444575337</v>
      </c>
    </row>
    <row r="44" spans="1:8" ht="44.25" customHeight="1">
      <c r="A44" s="22">
        <v>25000000</v>
      </c>
      <c r="B44" s="15" t="s">
        <v>14</v>
      </c>
      <c r="C44" s="9">
        <v>10119636.87</v>
      </c>
      <c r="D44" s="9">
        <v>2381560</v>
      </c>
      <c r="E44" s="9">
        <v>6652048.39</v>
      </c>
      <c r="F44" s="6">
        <f>SUM(E44/D44)*100</f>
        <v>279.31475125547956</v>
      </c>
      <c r="G44" s="5">
        <f t="shared" si="4"/>
        <v>-3467588.4799999995</v>
      </c>
      <c r="H44" s="6">
        <f t="shared" si="5"/>
        <v>65.7340621551374</v>
      </c>
    </row>
    <row r="45" spans="1:10" ht="27" customHeight="1">
      <c r="A45" s="14">
        <v>41035000</v>
      </c>
      <c r="B45" s="15" t="s">
        <v>3</v>
      </c>
      <c r="C45" s="9">
        <v>8926694.82</v>
      </c>
      <c r="D45" s="62">
        <v>8107391.1</v>
      </c>
      <c r="E45" s="9">
        <v>7376233.33</v>
      </c>
      <c r="F45" s="6">
        <f>SUM(E45/D45)*100</f>
        <v>90.9815899963183</v>
      </c>
      <c r="G45" s="5">
        <f t="shared" si="4"/>
        <v>-1550461.4900000002</v>
      </c>
      <c r="H45" s="6">
        <f t="shared" si="5"/>
        <v>82.63118073078698</v>
      </c>
      <c r="J45" s="58"/>
    </row>
    <row r="46" spans="1:10" ht="155.25" customHeight="1">
      <c r="A46" s="14">
        <v>41036600</v>
      </c>
      <c r="B46" s="15" t="s">
        <v>33</v>
      </c>
      <c r="C46" s="9">
        <v>11759.26</v>
      </c>
      <c r="D46" s="23">
        <v>0</v>
      </c>
      <c r="E46" s="9">
        <v>0</v>
      </c>
      <c r="F46" s="6">
        <v>0</v>
      </c>
      <c r="G46" s="5">
        <f t="shared" si="4"/>
        <v>-11759.26</v>
      </c>
      <c r="H46" s="6">
        <f t="shared" si="5"/>
        <v>0</v>
      </c>
      <c r="J46" s="58"/>
    </row>
    <row r="47" spans="1:8" ht="96.75" customHeight="1">
      <c r="A47" s="14">
        <v>41035200</v>
      </c>
      <c r="B47" s="15" t="s">
        <v>44</v>
      </c>
      <c r="C47" s="9"/>
      <c r="D47" s="23">
        <v>70000</v>
      </c>
      <c r="E47" s="9">
        <v>69999.18</v>
      </c>
      <c r="F47" s="6">
        <v>0</v>
      </c>
      <c r="G47" s="5">
        <f t="shared" si="4"/>
        <v>69999.18</v>
      </c>
      <c r="H47" s="6" t="e">
        <f t="shared" si="5"/>
        <v>#DIV/0!</v>
      </c>
    </row>
    <row r="48" spans="1:14" ht="45" customHeight="1">
      <c r="A48" s="38"/>
      <c r="B48" s="63" t="s">
        <v>15</v>
      </c>
      <c r="C48" s="64">
        <f>SUM(C43:C47)</f>
        <v>19060637.650000002</v>
      </c>
      <c r="D48" s="64">
        <f>SUM(D43:D47)</f>
        <v>10558951.1</v>
      </c>
      <c r="E48" s="64">
        <f>SUM(E43:E47)</f>
        <v>14103529.25</v>
      </c>
      <c r="F48" s="42">
        <f>SUM(E48/D48)*100</f>
        <v>133.56941533709727</v>
      </c>
      <c r="G48" s="43">
        <f t="shared" si="4"/>
        <v>-4957108.400000002</v>
      </c>
      <c r="H48" s="24">
        <f t="shared" si="5"/>
        <v>73.99295610658649</v>
      </c>
      <c r="J48" s="46">
        <v>1610219.18</v>
      </c>
      <c r="N48" s="59"/>
    </row>
    <row r="49" spans="1:14" ht="46.5" customHeight="1">
      <c r="A49" s="38"/>
      <c r="B49" s="63" t="s">
        <v>16</v>
      </c>
      <c r="C49" s="64">
        <f>C41+C48</f>
        <v>501935241.23999995</v>
      </c>
      <c r="D49" s="64">
        <f>D41+D48</f>
        <v>611582398.84</v>
      </c>
      <c r="E49" s="64">
        <f>E41+E48</f>
        <v>613327398.07</v>
      </c>
      <c r="F49" s="42">
        <f>SUM(E49/D49)*100</f>
        <v>100.28532528622631</v>
      </c>
      <c r="G49" s="43">
        <f t="shared" si="4"/>
        <v>111392156.8300001</v>
      </c>
      <c r="H49" s="24">
        <f t="shared" si="5"/>
        <v>122.19253554598252</v>
      </c>
      <c r="N49" s="59"/>
    </row>
    <row r="50" spans="1:8" ht="18.75">
      <c r="A50" s="70"/>
      <c r="B50" s="70"/>
      <c r="C50" s="25"/>
      <c r="D50" s="25"/>
      <c r="E50" s="25"/>
      <c r="F50" s="25"/>
      <c r="G50" s="25"/>
      <c r="H50" s="25"/>
    </row>
    <row r="51" spans="1:8" ht="18.75">
      <c r="A51" s="26"/>
      <c r="B51" s="26" t="s">
        <v>36</v>
      </c>
      <c r="C51" s="27"/>
      <c r="D51" s="27"/>
      <c r="E51" s="27"/>
      <c r="F51" s="27"/>
      <c r="G51" s="27"/>
      <c r="H51" s="27"/>
    </row>
    <row r="52" spans="1:8" ht="18.75">
      <c r="A52" s="26"/>
      <c r="B52" s="26" t="s">
        <v>37</v>
      </c>
      <c r="C52" s="26"/>
      <c r="D52" s="26"/>
      <c r="E52" s="28"/>
      <c r="F52" s="67" t="s">
        <v>38</v>
      </c>
      <c r="G52" s="67"/>
      <c r="H52" s="67"/>
    </row>
    <row r="53" spans="1:8" ht="15.75">
      <c r="A53" s="49"/>
      <c r="B53" s="49"/>
      <c r="C53" s="49"/>
      <c r="D53" s="49"/>
      <c r="E53" s="49"/>
      <c r="F53" s="49"/>
      <c r="G53" s="49"/>
      <c r="H53" s="49"/>
    </row>
  </sheetData>
  <mergeCells count="5">
    <mergeCell ref="A2:H2"/>
    <mergeCell ref="F52:H52"/>
    <mergeCell ref="A7:H7"/>
    <mergeCell ref="A8:H9"/>
    <mergeCell ref="A50:B50"/>
  </mergeCells>
  <printOptions/>
  <pageMargins left="0.59" right="0.19" top="0.16" bottom="0.23" header="0.19" footer="0.2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Admin</cp:lastModifiedBy>
  <cp:lastPrinted>2017-02-14T07:16:36Z</cp:lastPrinted>
  <dcterms:created xsi:type="dcterms:W3CDTF">2003-03-17T11:10:21Z</dcterms:created>
  <dcterms:modified xsi:type="dcterms:W3CDTF">2017-02-14T07:17:46Z</dcterms:modified>
  <cp:category/>
  <cp:version/>
  <cp:contentType/>
  <cp:contentStatus/>
</cp:coreProperties>
</file>