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<sst xmlns="http://schemas.openxmlformats.org/spreadsheetml/2006/main" count="211" uniqueCount="209">
  <si>
    <t>Загальний фонд</t>
  </si>
  <si>
    <t>10000</t>
  </si>
  <si>
    <t>Державне управління </t>
  </si>
  <si>
    <t>10116</t>
  </si>
  <si>
    <t>Органи місцевого самоврядування </t>
  </si>
  <si>
    <t>70000</t>
  </si>
  <si>
    <t>Освіта </t>
  </si>
  <si>
    <t>70201</t>
  </si>
  <si>
    <t>Загальноосвітні школи (в т. ч. школа-дитячий садок, інтернат при школі), спеціалізовані школи, ліцеї, гімназії, колегіуми </t>
  </si>
  <si>
    <t>70202</t>
  </si>
  <si>
    <t>Вечірні (змінні) школи </t>
  </si>
  <si>
    <t>70303</t>
  </si>
  <si>
    <t>Дитячі будинки (в т. ч. сімейного типу, прийомні сім`ї) </t>
  </si>
  <si>
    <t>70401</t>
  </si>
  <si>
    <t>Позашкільні заклади освіти, заходи із позашкільної роботи з дітьми </t>
  </si>
  <si>
    <t>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</si>
  <si>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</si>
  <si>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70802</t>
  </si>
  <si>
    <t>Методична робота, інші заходи у сфері народної освіти </t>
  </si>
  <si>
    <t>70804</t>
  </si>
  <si>
    <t>Централізовані бухгалтерії обласних, міських, районних відділів освіти </t>
  </si>
  <si>
    <t>70805</t>
  </si>
  <si>
    <t>Групи централізованого господарського обслуговування </t>
  </si>
  <si>
    <t>70806</t>
  </si>
  <si>
    <t>Інші заклади освіти </t>
  </si>
  <si>
    <t>70807</t>
  </si>
  <si>
    <t>Інші освітні програми </t>
  </si>
  <si>
    <t>70808</t>
  </si>
  <si>
    <t>Допомога дітям-сиротам та дітям, позбавленим батьківського піклування, яким виповнюється 18 років </t>
  </si>
  <si>
    <t>80000</t>
  </si>
  <si>
    <t>Охорона здоров`я </t>
  </si>
  <si>
    <t>80101</t>
  </si>
  <si>
    <t>Лікарні </t>
  </si>
  <si>
    <t>80203</t>
  </si>
  <si>
    <t>Пологові будинки </t>
  </si>
  <si>
    <t>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</si>
  <si>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</si>
  <si>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80500</t>
  </si>
  <si>
    <t>Загальні і спеціалізовані стоматологічні поліклініки </t>
  </si>
  <si>
    <t>81002</t>
  </si>
  <si>
    <t>Інші заходи по охороні здоров`я </t>
  </si>
  <si>
    <t>90000</t>
  </si>
  <si>
    <t>Соціальний захист та соціальне забезпечення </t>
  </si>
  <si>
    <t>90201</t>
  </si>
  <si>
    <t>90202</t>
  </si>
  <si>
    <t>90203</t>
  </si>
  <si>
    <t>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</si>
  <si>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</si>
  <si>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</si>
  <si>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</si>
  <si>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</si>
  <si>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</si>
  <si>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</si>
  <si>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</si>
  <si>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</si>
  <si>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</si>
  <si>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</si>
  <si>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</si>
  <si>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 </t>
  </si>
  <si>
    <t>90214</t>
  </si>
  <si>
    <t>Пільги окремим категоріям громадян з послуг зв`язку </t>
  </si>
  <si>
    <t>90215</t>
  </si>
  <si>
    <t>Пільги багатодітним сім`ям на житлово-комунальні послуги </t>
  </si>
  <si>
    <t>90216</t>
  </si>
  <si>
    <t>Пільги багатодітним сім`ям на придбання твердого палива та скрапленого газу </t>
  </si>
  <si>
    <t>90302</t>
  </si>
  <si>
    <t>Допомога у зв`язку з вагітністю і пологами </t>
  </si>
  <si>
    <t>90303</t>
  </si>
  <si>
    <t>Допомога на догляд за дитиною віком до 3 років </t>
  </si>
  <si>
    <t>90304</t>
  </si>
  <si>
    <t>Допомога при народженні дитини </t>
  </si>
  <si>
    <t>90305</t>
  </si>
  <si>
    <t>Допомога на дітей, над якими встановлено опіку чи піклування </t>
  </si>
  <si>
    <t>90306</t>
  </si>
  <si>
    <t>Допомога на дітей одиноким матерям </t>
  </si>
  <si>
    <t>90307</t>
  </si>
  <si>
    <t>Тимчасова державна допомога дітям </t>
  </si>
  <si>
    <t>90308</t>
  </si>
  <si>
    <t>Допомога при усиновленні дитини </t>
  </si>
  <si>
    <t>90401</t>
  </si>
  <si>
    <t>Державна соціальна допомога малозабезпеченим сім`ям </t>
  </si>
  <si>
    <t>90405</t>
  </si>
  <si>
    <t>Субсидії населенню для відшкодування витрат на оплату житлово-комунальних послуг 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</si>
  <si>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</si>
  <si>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</si>
  <si>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90412</t>
  </si>
  <si>
    <t>Інші видатки на соціальний захист населення </t>
  </si>
  <si>
    <t>90413</t>
  </si>
  <si>
    <t>Допомога на догляд за інвалідом I чи II групи внаслідок психічного розладу </t>
  </si>
  <si>
    <t>90417</t>
  </si>
  <si>
    <t>Витрати на поховання учасників бойових дій та інвалідів війни </t>
  </si>
  <si>
    <t>90802</t>
  </si>
  <si>
    <t>Інші програми соціального захисту дітей </t>
  </si>
  <si>
    <t>91101</t>
  </si>
  <si>
    <t>Утримання центрів соціальних служб для сім`ї, дітей та молоді </t>
  </si>
  <si>
    <t>91102</t>
  </si>
  <si>
    <t>Програми і заходи центрів соціальних служб для сім`ї, дітей та молоді </t>
  </si>
  <si>
    <t>91103</t>
  </si>
  <si>
    <t>Соціальні програми і заходи державних органів у справах молоді </t>
  </si>
  <si>
    <t>91106</t>
  </si>
  <si>
    <t>Інші видатки 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</si>
  <si>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</si>
  <si>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</si>
  <si>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91204</t>
  </si>
  <si>
    <t>Територіальні центри соціального обслуговування (надання соціальних послуг) </t>
  </si>
  <si>
    <t>91206</t>
  </si>
  <si>
    <t>Центри соціальної реабілітації дітей - інвалідів, центри професійної реабілітації інвалідів </t>
  </si>
  <si>
    <t>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</si>
  <si>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</si>
  <si>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91209</t>
  </si>
  <si>
    <t>Фінансова підтримка громадських організацій інвалідів і ветеранів </t>
  </si>
  <si>
    <t>91300</t>
  </si>
  <si>
    <t>Державна соціальна допомога інвалідам з дитинства та дітям-інвалідам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</si>
  <si>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</si>
  <si>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</si>
  <si>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</si>
  <si>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</si>
  <si>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</si>
  <si>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</si>
  <si>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</si>
  <si>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</si>
  <si>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</si>
  <si>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</si>
  <si>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</si>
  <si>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</si>
  <si>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</si>
  <si>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</si>
  <si>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</si>
  <si>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</si>
  <si>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</si>
  <si>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</si>
  <si>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</si>
  <si>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</si>
  <si>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</si>
  <si>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</si>
  <si>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</si>
  <si>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</si>
  <si>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</si>
  <si>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</si>
  <si>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</si>
  <si>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</si>
  <si>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</si>
  <si>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</si>
  <si>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</si>
  <si>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</si>
  <si>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</si>
  <si>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</si>
  <si>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</si>
  <si>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</si>
  <si>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</si>
  <si>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</si>
  <si>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</si>
  <si>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250000</t>
  </si>
  <si>
    <t>Видатки, не віднесені до основних груп </t>
  </si>
  <si>
    <t>250102</t>
  </si>
  <si>
    <t>Резервний фонд </t>
  </si>
  <si>
    <t>250380</t>
  </si>
  <si>
    <t>Інші субвенції </t>
  </si>
  <si>
    <t>250403</t>
  </si>
  <si>
    <t>Видатки на покриття інших заборгованостей, що виникли у попередні роки </t>
  </si>
  <si>
    <t>250404</t>
  </si>
  <si>
    <t>Надання державного пільгового кредиту індивідуальним сільським забудовникам</t>
  </si>
  <si>
    <t xml:space="preserve">Всього кредитування </t>
  </si>
  <si>
    <t>КФКв</t>
  </si>
  <si>
    <t>Назва КФКВ</t>
  </si>
  <si>
    <t>грн.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</si>
  <si>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</si>
  <si>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</si>
  <si>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</si>
  <si>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 xml:space="preserve">Всього видатків загального фонду </t>
  </si>
  <si>
    <t>Вього  видатків та кредитування загального фонду</t>
  </si>
  <si>
    <t>Разом видатків загального фонду</t>
  </si>
  <si>
    <t>Кредитування загального фонду</t>
  </si>
  <si>
    <t>110104</t>
  </si>
  <si>
    <t>Видатки на заходи, передбачені державними і місцевими програмами розвитку культури і мистецтва </t>
  </si>
  <si>
    <t>080800</t>
  </si>
  <si>
    <t>Центри первинної медичної (медико-санітарної) допомоги</t>
  </si>
  <si>
    <t>081006</t>
  </si>
  <si>
    <t>Програми і централізовані заходи з імунопрофілактики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</si>
  <si>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</si>
  <si>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</si>
  <si>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</si>
  <si>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</si>
  <si>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</si>
  <si>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</si>
  <si>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</si>
  <si>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</si>
  <si>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250315</t>
  </si>
  <si>
    <t>Інші додаткові дотації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</si>
  <si>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</si>
  <si>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</si>
  <si>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Начальник фінансового управління</t>
  </si>
  <si>
    <t>100000</t>
  </si>
  <si>
    <t>Житлово-комунальне господарство</t>
  </si>
  <si>
    <t>100602</t>
  </si>
  <si>
    <t>Ганна Кравчук</t>
  </si>
  <si>
    <t xml:space="preserve"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</t>
  </si>
  <si>
    <t>План на  2016 рік з урахуванням змін</t>
  </si>
  <si>
    <t>Касові видатки за 2016 рік</t>
  </si>
  <si>
    <t>081007</t>
  </si>
  <si>
    <t>Програми і централізовані заходи  боротьби з туберкульозом</t>
  </si>
  <si>
    <t xml:space="preserve"> Проведення місцевих виборів</t>
  </si>
  <si>
    <t>Інформація про виконання Коломийського районного бюджету по видатках за 2016 рік</t>
  </si>
  <si>
    <t>Касові видатки за 2015 рік</t>
  </si>
  <si>
    <t>Відсоток виконання до уточненого призначення на 2016 рік</t>
  </si>
  <si>
    <t>Збільшення/ зменшення видатків  2016 року до видатків 2015 року  (+;-)</t>
  </si>
  <si>
    <t xml:space="preserve"> Субвенція за рахунок залишку коштів освітньої субвенції з державного бюджету місцевим бюджетам, що утворилась на  початок   бюджетного року</t>
  </si>
  <si>
    <t>Інші видатки  (утримання Коломийщини)</t>
  </si>
  <si>
    <t xml:space="preserve">  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</si>
</sst>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0.00"/>
  </numFmts>
  <fonts count="24"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4" fillId="0" borderId="0" xfId="64" applyNumberFormat="1" applyFill="1" applyBorder="1">
      <alignment/>
      <protection/>
    </xf>
    <xf numFmtId="2" fontId="0" fillId="0" borderId="0" xfId="0" applyNumberFormat="1" applyFill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11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 quotePrefix="1">
      <alignment/>
    </xf>
    <xf numFmtId="0" fontId="2" fillId="21" borderId="10" xfId="0" applyFont="1" applyFill="1" applyBorder="1" applyAlignment="1">
      <alignment wrapText="1"/>
    </xf>
    <xf numFmtId="174" fontId="22" fillId="21" borderId="10" xfId="89" applyNumberFormat="1" applyFont="1" applyFill="1" applyBorder="1" applyAlignment="1">
      <alignment horizontal="center" vertical="center" wrapText="1"/>
      <protection/>
    </xf>
    <xf numFmtId="173" fontId="2" fillId="21" borderId="10" xfId="0" applyNumberFormat="1" applyFont="1" applyFill="1" applyBorder="1" applyAlignment="1">
      <alignment horizontal="center" vertical="center"/>
    </xf>
    <xf numFmtId="2" fontId="2" fillId="21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/>
    </xf>
    <xf numFmtId="0" fontId="21" fillId="0" borderId="10" xfId="0" applyFont="1" applyFill="1" applyBorder="1" applyAlignment="1">
      <alignment wrapText="1"/>
    </xf>
    <xf numFmtId="174" fontId="23" fillId="0" borderId="10" xfId="89" applyNumberFormat="1" applyFont="1" applyBorder="1" applyAlignment="1">
      <alignment horizontal="center" vertical="center" wrapText="1"/>
      <protection/>
    </xf>
    <xf numFmtId="174" fontId="23" fillId="0" borderId="10" xfId="66" applyNumberFormat="1" applyFont="1" applyBorder="1" applyAlignment="1">
      <alignment horizontal="center" vertical="center" wrapText="1"/>
      <protection/>
    </xf>
    <xf numFmtId="173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" fillId="20" borderId="10" xfId="0" applyFont="1" applyFill="1" applyBorder="1" applyAlignment="1" quotePrefix="1">
      <alignment/>
    </xf>
    <xf numFmtId="0" fontId="2" fillId="20" borderId="10" xfId="0" applyFont="1" applyFill="1" applyBorder="1" applyAlignment="1">
      <alignment wrapText="1"/>
    </xf>
    <xf numFmtId="2" fontId="2" fillId="20" borderId="10" xfId="0" applyNumberFormat="1" applyFont="1" applyFill="1" applyBorder="1" applyAlignment="1">
      <alignment horizontal="center" vertical="center"/>
    </xf>
    <xf numFmtId="173" fontId="2" fillId="20" borderId="10" xfId="0" applyNumberFormat="1" applyFont="1" applyFill="1" applyBorder="1" applyAlignment="1">
      <alignment horizontal="center" vertical="center"/>
    </xf>
    <xf numFmtId="174" fontId="23" fillId="0" borderId="10" xfId="90" applyNumberFormat="1" applyFont="1" applyBorder="1" applyAlignment="1">
      <alignment horizontal="center" vertical="center" wrapText="1"/>
      <protection/>
    </xf>
    <xf numFmtId="174" fontId="23" fillId="0" borderId="10" xfId="67" applyNumberFormat="1" applyFont="1" applyBorder="1" applyAlignment="1">
      <alignment horizontal="center" vertical="center" wrapText="1"/>
      <protection/>
    </xf>
    <xf numFmtId="0" fontId="21" fillId="25" borderId="10" xfId="0" applyFont="1" applyFill="1" applyBorder="1" applyAlignment="1" quotePrefix="1">
      <alignment/>
    </xf>
    <xf numFmtId="0" fontId="21" fillId="25" borderId="10" xfId="0" applyFont="1" applyFill="1" applyBorder="1" applyAlignment="1">
      <alignment wrapText="1"/>
    </xf>
    <xf numFmtId="174" fontId="23" fillId="0" borderId="10" xfId="91" applyNumberFormat="1" applyFont="1" applyBorder="1" applyAlignment="1">
      <alignment horizontal="center" vertical="center" wrapText="1"/>
      <protection/>
    </xf>
    <xf numFmtId="174" fontId="23" fillId="0" borderId="10" xfId="69" applyNumberFormat="1" applyFont="1" applyBorder="1" applyAlignment="1">
      <alignment horizontal="center" vertical="center" wrapText="1"/>
      <protection/>
    </xf>
    <xf numFmtId="174" fontId="23" fillId="0" borderId="10" xfId="70" applyNumberFormat="1" applyFont="1" applyBorder="1" applyAlignment="1">
      <alignment horizontal="center" vertical="center" wrapText="1"/>
      <protection/>
    </xf>
    <xf numFmtId="174" fontId="23" fillId="0" borderId="10" xfId="92" applyNumberFormat="1" applyFont="1" applyBorder="1" applyAlignment="1">
      <alignment horizontal="center" vertical="center" wrapText="1"/>
      <protection/>
    </xf>
    <xf numFmtId="174" fontId="23" fillId="0" borderId="10" xfId="71" applyNumberFormat="1" applyFont="1" applyBorder="1" applyAlignment="1">
      <alignment horizontal="center" vertical="center" wrapText="1"/>
      <protection/>
    </xf>
    <xf numFmtId="174" fontId="23" fillId="0" borderId="10" xfId="71" applyNumberFormat="1" applyFont="1" applyFill="1" applyBorder="1" applyAlignment="1">
      <alignment horizontal="center" vertical="center" wrapText="1"/>
      <protection/>
    </xf>
    <xf numFmtId="0" fontId="22" fillId="21" borderId="10" xfId="74" applyFont="1" applyFill="1" applyBorder="1" applyAlignment="1" quotePrefix="1">
      <alignment vertical="center" wrapText="1"/>
      <protection/>
    </xf>
    <xf numFmtId="0" fontId="22" fillId="21" borderId="10" xfId="74" applyFont="1" applyFill="1" applyBorder="1" applyAlignment="1">
      <alignment vertical="center" wrapText="1"/>
      <protection/>
    </xf>
    <xf numFmtId="2" fontId="22" fillId="21" borderId="10" xfId="54" applyNumberFormat="1" applyFont="1" applyFill="1" applyBorder="1" applyAlignment="1">
      <alignment horizontal="center" vertical="center"/>
      <protection/>
    </xf>
    <xf numFmtId="0" fontId="23" fillId="0" borderId="10" xfId="74" applyFont="1" applyBorder="1" applyAlignment="1" quotePrefix="1">
      <alignment vertical="center" wrapText="1"/>
      <protection/>
    </xf>
    <xf numFmtId="0" fontId="23" fillId="0" borderId="10" xfId="74" applyFont="1" applyBorder="1" applyAlignment="1">
      <alignment vertical="center" wrapText="1"/>
      <protection/>
    </xf>
    <xf numFmtId="2" fontId="23" fillId="0" borderId="10" xfId="54" applyNumberFormat="1" applyFont="1" applyFill="1" applyBorder="1" applyAlignment="1">
      <alignment horizontal="center" vertical="center"/>
      <protection/>
    </xf>
    <xf numFmtId="174" fontId="23" fillId="0" borderId="10" xfId="75" applyNumberFormat="1" applyFont="1" applyBorder="1" applyAlignment="1">
      <alignment horizontal="center" vertical="center" wrapText="1"/>
      <protection/>
    </xf>
    <xf numFmtId="174" fontId="23" fillId="0" borderId="10" xfId="93" applyNumberFormat="1" applyFont="1" applyBorder="1" applyAlignment="1">
      <alignment horizontal="center" vertical="center" wrapText="1"/>
      <protection/>
    </xf>
    <xf numFmtId="174" fontId="23" fillId="0" borderId="10" xfId="76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 quotePrefix="1">
      <alignment vertical="center" wrapText="1"/>
    </xf>
    <xf numFmtId="0" fontId="21" fillId="0" borderId="10" xfId="0" applyFont="1" applyBorder="1" applyAlignment="1">
      <alignment vertical="center" wrapText="1"/>
    </xf>
    <xf numFmtId="174" fontId="23" fillId="0" borderId="10" xfId="94" applyNumberFormat="1" applyFont="1" applyBorder="1" applyAlignment="1">
      <alignment horizontal="center" vertical="center" wrapText="1"/>
      <protection/>
    </xf>
    <xf numFmtId="174" fontId="23" fillId="0" borderId="10" xfId="77" applyNumberFormat="1" applyFont="1" applyBorder="1" applyAlignment="1">
      <alignment horizontal="center" vertical="center" wrapText="1"/>
      <protection/>
    </xf>
    <xf numFmtId="174" fontId="23" fillId="0" borderId="10" xfId="96" applyNumberFormat="1" applyFont="1" applyBorder="1" applyAlignment="1">
      <alignment horizontal="center" vertical="center" wrapText="1"/>
      <protection/>
    </xf>
    <xf numFmtId="0" fontId="2" fillId="20" borderId="10" xfId="0" applyFont="1" applyFill="1" applyBorder="1" applyAlignment="1" quotePrefix="1">
      <alignment wrapText="1"/>
    </xf>
    <xf numFmtId="0" fontId="21" fillId="0" borderId="10" xfId="0" applyFont="1" applyFill="1" applyBorder="1" applyAlignment="1" quotePrefix="1">
      <alignment wrapText="1"/>
    </xf>
    <xf numFmtId="2" fontId="21" fillId="25" borderId="10" xfId="0" applyNumberFormat="1" applyFont="1" applyFill="1" applyBorder="1" applyAlignment="1">
      <alignment horizontal="center" vertical="center"/>
    </xf>
    <xf numFmtId="174" fontId="23" fillId="0" borderId="10" xfId="78" applyNumberFormat="1" applyFont="1" applyBorder="1" applyAlignment="1">
      <alignment horizontal="center" vertical="center" wrapText="1"/>
      <protection/>
    </xf>
    <xf numFmtId="174" fontId="23" fillId="0" borderId="10" xfId="97" applyNumberFormat="1" applyFont="1" applyBorder="1" applyAlignment="1">
      <alignment horizontal="center" vertical="center" wrapText="1"/>
      <protection/>
    </xf>
    <xf numFmtId="174" fontId="23" fillId="0" borderId="10" xfId="79" applyNumberFormat="1" applyFont="1" applyBorder="1" applyAlignment="1">
      <alignment horizontal="center" vertical="center" wrapText="1"/>
      <protection/>
    </xf>
    <xf numFmtId="174" fontId="23" fillId="0" borderId="10" xfId="98" applyNumberFormat="1" applyFont="1" applyBorder="1" applyAlignment="1">
      <alignment horizontal="center" vertical="center" wrapText="1"/>
      <protection/>
    </xf>
    <xf numFmtId="174" fontId="23" fillId="0" borderId="10" xfId="80" applyNumberFormat="1" applyFont="1" applyBorder="1" applyAlignment="1">
      <alignment horizontal="center" vertical="center" wrapText="1"/>
      <protection/>
    </xf>
    <xf numFmtId="2" fontId="2" fillId="20" borderId="10" xfId="0" applyNumberFormat="1" applyFont="1" applyFill="1" applyBorder="1" applyAlignment="1">
      <alignment horizontal="center" vertical="center" wrapText="1"/>
    </xf>
    <xf numFmtId="174" fontId="23" fillId="0" borderId="10" xfId="81" applyNumberFormat="1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 quotePrefix="1">
      <alignment horizontal="left"/>
    </xf>
    <xf numFmtId="174" fontId="23" fillId="0" borderId="10" xfId="99" applyNumberFormat="1" applyFont="1" applyBorder="1" applyAlignment="1">
      <alignment horizontal="center" vertical="center" wrapText="1"/>
      <protection/>
    </xf>
    <xf numFmtId="174" fontId="23" fillId="0" borderId="10" xfId="82" applyNumberFormat="1" applyFont="1" applyBorder="1" applyAlignment="1">
      <alignment horizontal="center" vertical="center" wrapText="1"/>
      <protection/>
    </xf>
    <xf numFmtId="0" fontId="2" fillId="20" borderId="10" xfId="0" applyFont="1" applyFill="1" applyBorder="1" applyAlignment="1" quotePrefix="1">
      <alignment horizontal="left" vertical="center" wrapText="1"/>
    </xf>
    <xf numFmtId="0" fontId="2" fillId="20" borderId="10" xfId="0" applyFont="1" applyFill="1" applyBorder="1" applyAlignment="1">
      <alignment vertical="center" wrapText="1"/>
    </xf>
    <xf numFmtId="174" fontId="23" fillId="0" borderId="10" xfId="101" applyNumberFormat="1" applyFont="1" applyBorder="1" applyAlignment="1">
      <alignment horizontal="center" vertical="center" wrapText="1"/>
      <protection/>
    </xf>
    <xf numFmtId="174" fontId="23" fillId="0" borderId="10" xfId="83" applyNumberFormat="1" applyFont="1" applyBorder="1" applyAlignment="1">
      <alignment horizontal="center" vertical="center" wrapText="1"/>
      <protection/>
    </xf>
    <xf numFmtId="174" fontId="23" fillId="0" borderId="10" xfId="103" applyNumberFormat="1" applyFont="1" applyBorder="1" applyAlignment="1">
      <alignment horizontal="center" vertical="center" wrapText="1"/>
      <protection/>
    </xf>
    <xf numFmtId="174" fontId="23" fillId="0" borderId="10" xfId="85" applyNumberFormat="1" applyFont="1" applyBorder="1" applyAlignment="1">
      <alignment horizontal="center" vertical="center" wrapText="1"/>
      <protection/>
    </xf>
    <xf numFmtId="174" fontId="23" fillId="0" borderId="10" xfId="102" applyNumberFormat="1" applyFont="1" applyBorder="1" applyAlignment="1">
      <alignment horizontal="center" vertical="center" wrapText="1"/>
      <protection/>
    </xf>
    <xf numFmtId="0" fontId="2" fillId="20" borderId="10" xfId="0" applyFont="1" applyFill="1" applyBorder="1" applyAlignment="1" quotePrefix="1">
      <alignment horizontal="left"/>
    </xf>
    <xf numFmtId="0" fontId="21" fillId="20" borderId="10" xfId="0" applyFont="1" applyFill="1" applyBorder="1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2" fontId="21" fillId="20" borderId="10" xfId="0" applyNumberFormat="1" applyFont="1" applyFill="1" applyBorder="1" applyAlignment="1">
      <alignment horizontal="center" vertical="center"/>
    </xf>
    <xf numFmtId="173" fontId="21" fillId="20" borderId="10" xfId="0" applyNumberFormat="1" applyFont="1" applyFill="1" applyBorder="1" applyAlignment="1">
      <alignment horizontal="center" vertical="center"/>
    </xf>
    <xf numFmtId="174" fontId="23" fillId="0" borderId="10" xfId="105" applyNumberFormat="1" applyFont="1" applyBorder="1" applyAlignment="1">
      <alignment horizontal="center" vertical="center" wrapText="1"/>
      <protection/>
    </xf>
    <xf numFmtId="174" fontId="23" fillId="0" borderId="10" xfId="87" applyNumberFormat="1" applyFont="1" applyBorder="1" applyAlignment="1">
      <alignment horizontal="center" vertical="center" wrapText="1"/>
      <protection/>
    </xf>
    <xf numFmtId="174" fontId="23" fillId="0" borderId="10" xfId="88" applyNumberFormat="1" applyFont="1" applyBorder="1" applyAlignment="1">
      <alignment horizontal="center" vertical="center" wrapText="1"/>
      <protection/>
    </xf>
    <xf numFmtId="0" fontId="21" fillId="26" borderId="10" xfId="0" applyFont="1" applyFill="1" applyBorder="1" applyAlignment="1" quotePrefix="1">
      <alignment horizontal="left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quotePrefix="1">
      <alignment horizontal="left"/>
    </xf>
    <xf numFmtId="0" fontId="21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0" borderId="11" xfId="0" applyFont="1" applyFill="1" applyBorder="1" applyAlignment="1">
      <alignment horizontal="center" wrapText="1"/>
    </xf>
    <xf numFmtId="0" fontId="2" fillId="20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7" xfId="107"/>
    <cellStyle name="Обычный 8" xfId="108"/>
    <cellStyle name="Обычный 9" xfId="109"/>
    <cellStyle name="Обычный_ZV1PIV9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0"/>
  <sheetViews>
    <sheetView tabSelected="1" zoomScale="75" zoomScaleNormal="75" zoomScalePageLayoutView="0" workbookViewId="0" topLeftCell="A1">
      <pane xSplit="2" ySplit="6" topLeftCell="C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3" sqref="B33"/>
    </sheetView>
  </sheetViews>
  <sheetFormatPr defaultColWidth="9.140625" defaultRowHeight="12.75"/>
  <cols>
    <col min="1" max="1" width="12.8515625" style="1" customWidth="1"/>
    <col min="2" max="2" width="57.421875" style="1" customWidth="1"/>
    <col min="3" max="3" width="21.7109375" style="1" customWidth="1"/>
    <col min="4" max="4" width="19.57421875" style="1" customWidth="1"/>
    <col min="5" max="5" width="19.28125" style="1" customWidth="1"/>
    <col min="6" max="6" width="15.421875" style="1" customWidth="1"/>
    <col min="7" max="7" width="19.28125" style="1" customWidth="1"/>
    <col min="8" max="8" width="9.140625" style="1" customWidth="1"/>
    <col min="9" max="10" width="10.00390625" style="1" bestFit="1" customWidth="1"/>
    <col min="11" max="16384" width="9.140625" style="1" customWidth="1"/>
  </cols>
  <sheetData>
    <row r="2" spans="1:7" ht="18.75">
      <c r="A2" s="84" t="s">
        <v>202</v>
      </c>
      <c r="B2" s="84"/>
      <c r="C2" s="84"/>
      <c r="D2" s="84"/>
      <c r="E2" s="84"/>
      <c r="F2" s="84"/>
      <c r="G2" s="84"/>
    </row>
    <row r="3" spans="1:7" ht="18.75">
      <c r="A3" s="84" t="s">
        <v>0</v>
      </c>
      <c r="B3" s="84"/>
      <c r="C3" s="84"/>
      <c r="D3" s="84"/>
      <c r="E3" s="84"/>
      <c r="F3" s="84"/>
      <c r="G3" s="84"/>
    </row>
    <row r="4" spans="1:7" ht="18.75">
      <c r="A4" s="6"/>
      <c r="B4" s="6"/>
      <c r="C4" s="6"/>
      <c r="D4" s="6"/>
      <c r="E4" s="6"/>
      <c r="F4" s="6"/>
      <c r="G4" s="7" t="s">
        <v>165</v>
      </c>
    </row>
    <row r="5" spans="1:7" ht="150">
      <c r="A5" s="8" t="s">
        <v>163</v>
      </c>
      <c r="B5" s="8" t="s">
        <v>164</v>
      </c>
      <c r="C5" s="8" t="s">
        <v>203</v>
      </c>
      <c r="D5" s="8" t="s">
        <v>197</v>
      </c>
      <c r="E5" s="8" t="s">
        <v>198</v>
      </c>
      <c r="F5" s="8" t="s">
        <v>204</v>
      </c>
      <c r="G5" s="9" t="s">
        <v>205</v>
      </c>
    </row>
    <row r="6" spans="1:7" ht="18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8.75">
      <c r="A7" s="11" t="s">
        <v>1</v>
      </c>
      <c r="B7" s="12" t="s">
        <v>2</v>
      </c>
      <c r="C7" s="13">
        <v>1560074.93</v>
      </c>
      <c r="D7" s="13">
        <f>SUM(D8)</f>
        <v>1795200</v>
      </c>
      <c r="E7" s="13">
        <f>SUM(E8)</f>
        <v>1747145.55</v>
      </c>
      <c r="F7" s="14">
        <f aca="true" t="shared" si="0" ref="F7:F25">SUM(E7/D7*100)</f>
        <v>97.32317012032085</v>
      </c>
      <c r="G7" s="15">
        <f aca="true" t="shared" si="1" ref="G7:G37">SUM(E7-C7)</f>
        <v>187070.6200000001</v>
      </c>
    </row>
    <row r="8" spans="1:7" ht="34.5" customHeight="1">
      <c r="A8" s="16" t="s">
        <v>3</v>
      </c>
      <c r="B8" s="17" t="s">
        <v>4</v>
      </c>
      <c r="C8" s="18">
        <v>1560074.93</v>
      </c>
      <c r="D8" s="19">
        <v>1795200</v>
      </c>
      <c r="E8" s="19">
        <v>1747145.55</v>
      </c>
      <c r="F8" s="20">
        <f t="shared" si="0"/>
        <v>97.32317012032085</v>
      </c>
      <c r="G8" s="21">
        <f t="shared" si="1"/>
        <v>187070.6200000001</v>
      </c>
    </row>
    <row r="9" spans="1:7" ht="28.5" customHeight="1">
      <c r="A9" s="22" t="s">
        <v>5</v>
      </c>
      <c r="B9" s="23" t="s">
        <v>6</v>
      </c>
      <c r="C9" s="24">
        <f>SUM(C10:C20)</f>
        <v>133168315.92000002</v>
      </c>
      <c r="D9" s="24">
        <f>SUM(D10:D20)</f>
        <v>114743206.29</v>
      </c>
      <c r="E9" s="24">
        <f>SUM(E10:E20)</f>
        <v>113866894.06000002</v>
      </c>
      <c r="F9" s="25">
        <f t="shared" si="0"/>
        <v>99.23628399594725</v>
      </c>
      <c r="G9" s="24">
        <f t="shared" si="1"/>
        <v>-19301421.86</v>
      </c>
    </row>
    <row r="10" spans="1:7" ht="53.25" customHeight="1">
      <c r="A10" s="16" t="s">
        <v>7</v>
      </c>
      <c r="B10" s="17" t="s">
        <v>8</v>
      </c>
      <c r="C10" s="26">
        <v>126971807.63000001</v>
      </c>
      <c r="D10" s="27">
        <v>109271303.29</v>
      </c>
      <c r="E10" s="27">
        <v>108457152.6</v>
      </c>
      <c r="F10" s="20">
        <f t="shared" si="0"/>
        <v>99.25492726316322</v>
      </c>
      <c r="G10" s="21">
        <f t="shared" si="1"/>
        <v>-18514655.030000016</v>
      </c>
    </row>
    <row r="11" spans="1:7" ht="31.5" customHeight="1">
      <c r="A11" s="16" t="s">
        <v>9</v>
      </c>
      <c r="B11" s="17" t="s">
        <v>10</v>
      </c>
      <c r="C11" s="26">
        <v>661940.3200000001</v>
      </c>
      <c r="D11" s="27">
        <v>659100</v>
      </c>
      <c r="E11" s="27">
        <v>652997.82</v>
      </c>
      <c r="F11" s="20">
        <f t="shared" si="0"/>
        <v>99.0741647701411</v>
      </c>
      <c r="G11" s="21">
        <f t="shared" si="1"/>
        <v>-8942.500000000116</v>
      </c>
    </row>
    <row r="12" spans="1:7" ht="48" customHeight="1">
      <c r="A12" s="16" t="s">
        <v>11</v>
      </c>
      <c r="B12" s="17" t="s">
        <v>12</v>
      </c>
      <c r="C12" s="26">
        <v>103833.95</v>
      </c>
      <c r="D12" s="27">
        <v>184400</v>
      </c>
      <c r="E12" s="27">
        <v>179040.01</v>
      </c>
      <c r="F12" s="20">
        <f t="shared" si="0"/>
        <v>97.0932809110629</v>
      </c>
      <c r="G12" s="21">
        <f t="shared" si="1"/>
        <v>75206.06000000001</v>
      </c>
    </row>
    <row r="13" spans="1:7" ht="37.5">
      <c r="A13" s="16" t="s">
        <v>13</v>
      </c>
      <c r="B13" s="17" t="s">
        <v>14</v>
      </c>
      <c r="C13" s="26">
        <v>1483059.7399999998</v>
      </c>
      <c r="D13" s="27">
        <v>1565712</v>
      </c>
      <c r="E13" s="27">
        <v>1535448.92</v>
      </c>
      <c r="F13" s="20">
        <f t="shared" si="0"/>
        <v>98.06713622939594</v>
      </c>
      <c r="G13" s="21">
        <f t="shared" si="1"/>
        <v>52389.18000000017</v>
      </c>
    </row>
    <row r="14" spans="1:7" ht="84.75" customHeight="1">
      <c r="A14" s="16" t="s">
        <v>15</v>
      </c>
      <c r="B14" s="17" t="s">
        <v>16</v>
      </c>
      <c r="C14" s="26">
        <v>161370.62</v>
      </c>
      <c r="D14" s="27">
        <v>142760</v>
      </c>
      <c r="E14" s="27">
        <v>140240.09</v>
      </c>
      <c r="F14" s="20">
        <f t="shared" si="0"/>
        <v>98.23486270664051</v>
      </c>
      <c r="G14" s="21">
        <f t="shared" si="1"/>
        <v>-21130.53</v>
      </c>
    </row>
    <row r="15" spans="1:7" ht="37.5">
      <c r="A15" s="16" t="s">
        <v>17</v>
      </c>
      <c r="B15" s="17" t="s">
        <v>18</v>
      </c>
      <c r="C15" s="26">
        <v>931471.32</v>
      </c>
      <c r="D15" s="27">
        <v>971700</v>
      </c>
      <c r="E15" s="27">
        <v>961733.29</v>
      </c>
      <c r="F15" s="20">
        <f t="shared" si="0"/>
        <v>98.97430173921992</v>
      </c>
      <c r="G15" s="21">
        <f t="shared" si="1"/>
        <v>30261.97000000009</v>
      </c>
    </row>
    <row r="16" spans="1:7" ht="37.5">
      <c r="A16" s="16" t="s">
        <v>19</v>
      </c>
      <c r="B16" s="17" t="s">
        <v>20</v>
      </c>
      <c r="C16" s="26">
        <v>1373296.79</v>
      </c>
      <c r="D16" s="27">
        <v>1155386</v>
      </c>
      <c r="E16" s="27">
        <v>1153144.9</v>
      </c>
      <c r="F16" s="20">
        <f t="shared" si="0"/>
        <v>99.8060301925071</v>
      </c>
      <c r="G16" s="21">
        <f t="shared" si="1"/>
        <v>-220151.89000000013</v>
      </c>
    </row>
    <row r="17" spans="1:7" ht="18" customHeight="1">
      <c r="A17" s="16" t="s">
        <v>21</v>
      </c>
      <c r="B17" s="17" t="s">
        <v>22</v>
      </c>
      <c r="C17" s="26">
        <v>636351.6400000001</v>
      </c>
      <c r="D17" s="27">
        <v>599725</v>
      </c>
      <c r="E17" s="27">
        <v>595200.59</v>
      </c>
      <c r="F17" s="20">
        <f t="shared" si="0"/>
        <v>99.24558589353452</v>
      </c>
      <c r="G17" s="21">
        <f t="shared" si="1"/>
        <v>-41151.05000000016</v>
      </c>
    </row>
    <row r="18" spans="1:7" ht="30" customHeight="1">
      <c r="A18" s="16" t="s">
        <v>23</v>
      </c>
      <c r="B18" s="17" t="s">
        <v>24</v>
      </c>
      <c r="C18" s="26">
        <v>137416.03999999998</v>
      </c>
      <c r="D18" s="27">
        <v>81490</v>
      </c>
      <c r="E18" s="27">
        <v>80385.84</v>
      </c>
      <c r="F18" s="20">
        <f t="shared" si="0"/>
        <v>98.64503620076083</v>
      </c>
      <c r="G18" s="21">
        <f t="shared" si="1"/>
        <v>-57030.19999999998</v>
      </c>
    </row>
    <row r="19" spans="1:7" ht="36" customHeight="1">
      <c r="A19" s="16" t="s">
        <v>25</v>
      </c>
      <c r="B19" s="17" t="s">
        <v>26</v>
      </c>
      <c r="C19" s="26">
        <v>658897.87</v>
      </c>
      <c r="D19" s="27">
        <v>70000</v>
      </c>
      <c r="E19" s="27">
        <v>69920</v>
      </c>
      <c r="F19" s="20">
        <f t="shared" si="0"/>
        <v>99.88571428571429</v>
      </c>
      <c r="G19" s="21">
        <f t="shared" si="1"/>
        <v>-588977.87</v>
      </c>
    </row>
    <row r="20" spans="1:7" ht="61.5" customHeight="1">
      <c r="A20" s="16" t="s">
        <v>27</v>
      </c>
      <c r="B20" s="17" t="s">
        <v>28</v>
      </c>
      <c r="C20" s="26">
        <v>48870</v>
      </c>
      <c r="D20" s="27">
        <v>41630</v>
      </c>
      <c r="E20" s="27">
        <v>41630</v>
      </c>
      <c r="F20" s="20">
        <f t="shared" si="0"/>
        <v>100</v>
      </c>
      <c r="G20" s="21">
        <f t="shared" si="1"/>
        <v>-7240</v>
      </c>
    </row>
    <row r="21" spans="1:7" ht="18.75" customHeight="1">
      <c r="A21" s="22" t="s">
        <v>29</v>
      </c>
      <c r="B21" s="23" t="s">
        <v>30</v>
      </c>
      <c r="C21" s="24">
        <f>SUM(C22:C29)</f>
        <v>111575044.23</v>
      </c>
      <c r="D21" s="24">
        <f>SUM(D22:D29)</f>
        <v>107827044.39000002</v>
      </c>
      <c r="E21" s="24">
        <f>SUM(E22:E29)</f>
        <v>107359568.28</v>
      </c>
      <c r="F21" s="25">
        <f t="shared" si="0"/>
        <v>99.56645745726908</v>
      </c>
      <c r="G21" s="24">
        <f t="shared" si="1"/>
        <v>-4215475.950000003</v>
      </c>
    </row>
    <row r="22" spans="1:7" ht="18.75">
      <c r="A22" s="28" t="s">
        <v>31</v>
      </c>
      <c r="B22" s="29" t="s">
        <v>32</v>
      </c>
      <c r="C22" s="30">
        <v>72810055.82000001</v>
      </c>
      <c r="D22" s="31">
        <v>67429008.68</v>
      </c>
      <c r="E22" s="31">
        <v>67362135.39</v>
      </c>
      <c r="F22" s="20">
        <f t="shared" si="0"/>
        <v>99.90082415371495</v>
      </c>
      <c r="G22" s="21">
        <f t="shared" si="1"/>
        <v>-5447920.430000007</v>
      </c>
    </row>
    <row r="23" spans="1:7" ht="23.25" customHeight="1">
      <c r="A23" s="28" t="s">
        <v>33</v>
      </c>
      <c r="B23" s="29" t="s">
        <v>34</v>
      </c>
      <c r="C23" s="30">
        <v>12389648.97</v>
      </c>
      <c r="D23" s="31">
        <v>12373303.18</v>
      </c>
      <c r="E23" s="31">
        <v>12363581.5</v>
      </c>
      <c r="F23" s="20">
        <f t="shared" si="0"/>
        <v>99.92143019645947</v>
      </c>
      <c r="G23" s="21">
        <f t="shared" si="1"/>
        <v>-26067.47000000067</v>
      </c>
    </row>
    <row r="24" spans="1:7" ht="36" customHeight="1">
      <c r="A24" s="28" t="s">
        <v>35</v>
      </c>
      <c r="B24" s="29" t="s">
        <v>36</v>
      </c>
      <c r="C24" s="30">
        <v>1011640.8500000001</v>
      </c>
      <c r="D24" s="31">
        <v>999542.29</v>
      </c>
      <c r="E24" s="31">
        <v>999542.29</v>
      </c>
      <c r="F24" s="20">
        <f t="shared" si="0"/>
        <v>100</v>
      </c>
      <c r="G24" s="21">
        <f t="shared" si="1"/>
        <v>-12098.560000000056</v>
      </c>
    </row>
    <row r="25" spans="1:7" ht="48" customHeight="1">
      <c r="A25" s="28" t="s">
        <v>37</v>
      </c>
      <c r="B25" s="29" t="s">
        <v>38</v>
      </c>
      <c r="C25" s="30">
        <v>4380242.37</v>
      </c>
      <c r="D25" s="31">
        <v>4321899.17</v>
      </c>
      <c r="E25" s="31">
        <v>4321899.17</v>
      </c>
      <c r="F25" s="20">
        <f t="shared" si="0"/>
        <v>100</v>
      </c>
      <c r="G25" s="21">
        <f t="shared" si="1"/>
        <v>-58343.200000000186</v>
      </c>
    </row>
    <row r="26" spans="1:7" ht="37.5">
      <c r="A26" s="28" t="s">
        <v>175</v>
      </c>
      <c r="B26" s="29" t="s">
        <v>176</v>
      </c>
      <c r="C26" s="30">
        <v>20817839.95</v>
      </c>
      <c r="D26" s="32">
        <v>22583291.07</v>
      </c>
      <c r="E26" s="32">
        <v>22192409.93</v>
      </c>
      <c r="F26" s="20">
        <f>SUM(E26/D26*100)</f>
        <v>98.26915776452417</v>
      </c>
      <c r="G26" s="21">
        <f t="shared" si="1"/>
        <v>1374569.9800000004</v>
      </c>
    </row>
    <row r="27" spans="1:7" ht="18.75">
      <c r="A27" s="28" t="s">
        <v>39</v>
      </c>
      <c r="B27" s="29" t="s">
        <v>40</v>
      </c>
      <c r="C27" s="30">
        <v>139999.96000000002</v>
      </c>
      <c r="D27" s="32">
        <v>80000</v>
      </c>
      <c r="E27" s="32">
        <v>80000</v>
      </c>
      <c r="F27" s="20">
        <f>SUM(E27/D27*100)</f>
        <v>100</v>
      </c>
      <c r="G27" s="21">
        <f t="shared" si="1"/>
        <v>-59999.96000000002</v>
      </c>
    </row>
    <row r="28" spans="1:7" ht="44.25" customHeight="1">
      <c r="A28" s="28" t="s">
        <v>177</v>
      </c>
      <c r="B28" s="29" t="s">
        <v>178</v>
      </c>
      <c r="C28" s="30">
        <v>25616.31</v>
      </c>
      <c r="D28" s="32">
        <v>20000</v>
      </c>
      <c r="E28" s="32">
        <v>20000</v>
      </c>
      <c r="F28" s="20">
        <f aca="true" t="shared" si="2" ref="F28:F60">SUM(E28/D28*100)</f>
        <v>100</v>
      </c>
      <c r="G28" s="21">
        <f t="shared" si="1"/>
        <v>-5616.310000000001</v>
      </c>
    </row>
    <row r="29" spans="1:7" ht="50.25" customHeight="1">
      <c r="A29" s="28" t="s">
        <v>199</v>
      </c>
      <c r="B29" s="29" t="s">
        <v>200</v>
      </c>
      <c r="C29" s="30"/>
      <c r="D29" s="32">
        <v>20000</v>
      </c>
      <c r="E29" s="32">
        <v>20000</v>
      </c>
      <c r="F29" s="20">
        <f t="shared" si="2"/>
        <v>100</v>
      </c>
      <c r="G29" s="21">
        <f t="shared" si="1"/>
        <v>20000</v>
      </c>
    </row>
    <row r="30" spans="1:7" ht="37.5">
      <c r="A30" s="22" t="s">
        <v>41</v>
      </c>
      <c r="B30" s="23" t="s">
        <v>42</v>
      </c>
      <c r="C30" s="24">
        <f>SUM(C31:C70)</f>
        <v>187907093.98000002</v>
      </c>
      <c r="D30" s="24">
        <f>SUM(D31:D70)</f>
        <v>318205424.74</v>
      </c>
      <c r="E30" s="24">
        <f>SUM(E31:E70)</f>
        <v>314957510.66</v>
      </c>
      <c r="F30" s="25">
        <f t="shared" si="2"/>
        <v>98.97930273104119</v>
      </c>
      <c r="G30" s="24">
        <f t="shared" si="1"/>
        <v>127050416.68</v>
      </c>
    </row>
    <row r="31" spans="1:7" ht="120.75" customHeight="1">
      <c r="A31" s="16" t="s">
        <v>43</v>
      </c>
      <c r="B31" s="17" t="s">
        <v>166</v>
      </c>
      <c r="C31" s="33">
        <v>8012304.63</v>
      </c>
      <c r="D31" s="34">
        <v>15865000</v>
      </c>
      <c r="E31" s="34">
        <v>13869864.08</v>
      </c>
      <c r="F31" s="20">
        <f t="shared" si="2"/>
        <v>87.42429297195083</v>
      </c>
      <c r="G31" s="21">
        <f t="shared" si="1"/>
        <v>5857559.45</v>
      </c>
    </row>
    <row r="32" spans="1:7" ht="129" customHeight="1">
      <c r="A32" s="16" t="s">
        <v>44</v>
      </c>
      <c r="B32" s="17" t="s">
        <v>208</v>
      </c>
      <c r="C32" s="33">
        <v>281891.06</v>
      </c>
      <c r="D32" s="34">
        <v>278007.29</v>
      </c>
      <c r="E32" s="34">
        <v>278007.29</v>
      </c>
      <c r="F32" s="20">
        <f t="shared" si="2"/>
        <v>100</v>
      </c>
      <c r="G32" s="21">
        <f t="shared" si="1"/>
        <v>-3883.7700000000186</v>
      </c>
    </row>
    <row r="33" spans="1:7" ht="115.5" customHeight="1">
      <c r="A33" s="16" t="s">
        <v>45</v>
      </c>
      <c r="B33" s="17" t="s">
        <v>167</v>
      </c>
      <c r="C33" s="33">
        <v>46170</v>
      </c>
      <c r="D33" s="34">
        <v>0</v>
      </c>
      <c r="E33" s="34">
        <v>0</v>
      </c>
      <c r="F33" s="20" t="e">
        <f t="shared" si="2"/>
        <v>#DIV/0!</v>
      </c>
      <c r="G33" s="21">
        <f t="shared" si="1"/>
        <v>-46170</v>
      </c>
    </row>
    <row r="34" spans="1:7" ht="131.25" customHeight="1">
      <c r="A34" s="16" t="s">
        <v>46</v>
      </c>
      <c r="B34" s="17" t="s">
        <v>47</v>
      </c>
      <c r="C34" s="33">
        <v>494671.85</v>
      </c>
      <c r="D34" s="34">
        <v>505000</v>
      </c>
      <c r="E34" s="34">
        <v>414821.35</v>
      </c>
      <c r="F34" s="20">
        <f t="shared" si="2"/>
        <v>82.1428415841584</v>
      </c>
      <c r="G34" s="21">
        <f t="shared" si="1"/>
        <v>-79850.5</v>
      </c>
    </row>
    <row r="35" spans="1:7" ht="131.25" customHeight="1">
      <c r="A35" s="16" t="s">
        <v>48</v>
      </c>
      <c r="B35" s="17" t="s">
        <v>47</v>
      </c>
      <c r="C35" s="33">
        <v>4105.97</v>
      </c>
      <c r="D35" s="34">
        <v>3000</v>
      </c>
      <c r="E35" s="34">
        <v>3000</v>
      </c>
      <c r="F35" s="20">
        <f t="shared" si="2"/>
        <v>100</v>
      </c>
      <c r="G35" s="21">
        <f t="shared" si="1"/>
        <v>-1105.9700000000003</v>
      </c>
    </row>
    <row r="36" spans="1:7" ht="114" customHeight="1">
      <c r="A36" s="16" t="s">
        <v>49</v>
      </c>
      <c r="B36" s="17" t="s">
        <v>50</v>
      </c>
      <c r="C36" s="33">
        <v>184596.11</v>
      </c>
      <c r="D36" s="34">
        <v>338000</v>
      </c>
      <c r="E36" s="34">
        <v>286812.29</v>
      </c>
      <c r="F36" s="20">
        <f t="shared" si="2"/>
        <v>84.85570710059172</v>
      </c>
      <c r="G36" s="21">
        <f t="shared" si="1"/>
        <v>102216.18</v>
      </c>
    </row>
    <row r="37" spans="1:7" ht="111" customHeight="1">
      <c r="A37" s="16" t="s">
        <v>51</v>
      </c>
      <c r="B37" s="17" t="s">
        <v>52</v>
      </c>
      <c r="C37" s="33">
        <v>2052.99</v>
      </c>
      <c r="D37" s="34">
        <v>3000</v>
      </c>
      <c r="E37" s="34">
        <v>3000</v>
      </c>
      <c r="F37" s="20">
        <f t="shared" si="2"/>
        <v>100</v>
      </c>
      <c r="G37" s="21">
        <f t="shared" si="1"/>
        <v>947.0100000000002</v>
      </c>
    </row>
    <row r="38" spans="1:7" ht="91.5" customHeight="1">
      <c r="A38" s="16" t="s">
        <v>53</v>
      </c>
      <c r="B38" s="17" t="s">
        <v>54</v>
      </c>
      <c r="C38" s="33">
        <v>4000</v>
      </c>
      <c r="D38" s="34">
        <v>0</v>
      </c>
      <c r="E38" s="34">
        <v>0</v>
      </c>
      <c r="F38" s="20" t="e">
        <f t="shared" si="2"/>
        <v>#DIV/0!</v>
      </c>
      <c r="G38" s="21">
        <f aca="true" t="shared" si="3" ref="G38:G69">SUM(E38-C38)</f>
        <v>-4000</v>
      </c>
    </row>
    <row r="39" spans="1:7" ht="95.25" customHeight="1">
      <c r="A39" s="16" t="s">
        <v>55</v>
      </c>
      <c r="B39" s="17" t="s">
        <v>168</v>
      </c>
      <c r="C39" s="33">
        <v>2395697.66</v>
      </c>
      <c r="D39" s="34">
        <v>4702600</v>
      </c>
      <c r="E39" s="34">
        <v>4132042.6</v>
      </c>
      <c r="F39" s="20">
        <f t="shared" si="2"/>
        <v>87.86719261685025</v>
      </c>
      <c r="G39" s="21">
        <f t="shared" si="3"/>
        <v>1736344.94</v>
      </c>
    </row>
    <row r="40" spans="1:7" ht="124.5" customHeight="1">
      <c r="A40" s="16" t="s">
        <v>56</v>
      </c>
      <c r="B40" s="17" t="s">
        <v>168</v>
      </c>
      <c r="C40" s="33">
        <v>17792.45</v>
      </c>
      <c r="D40" s="34">
        <v>18000</v>
      </c>
      <c r="E40" s="34">
        <v>18000</v>
      </c>
      <c r="F40" s="20">
        <f t="shared" si="2"/>
        <v>100</v>
      </c>
      <c r="G40" s="21">
        <f t="shared" si="3"/>
        <v>207.54999999999927</v>
      </c>
    </row>
    <row r="41" spans="1:7" ht="71.25" customHeight="1">
      <c r="A41" s="16" t="s">
        <v>57</v>
      </c>
      <c r="B41" s="17" t="s">
        <v>58</v>
      </c>
      <c r="C41" s="33">
        <v>18393.17</v>
      </c>
      <c r="D41" s="34">
        <v>27100</v>
      </c>
      <c r="E41" s="34">
        <v>26913.12</v>
      </c>
      <c r="F41" s="20">
        <f t="shared" si="2"/>
        <v>99.31040590405904</v>
      </c>
      <c r="G41" s="21">
        <f t="shared" si="3"/>
        <v>8519.95</v>
      </c>
    </row>
    <row r="42" spans="1:7" ht="52.5" customHeight="1">
      <c r="A42" s="16" t="s">
        <v>59</v>
      </c>
      <c r="B42" s="17" t="s">
        <v>60</v>
      </c>
      <c r="C42" s="33">
        <v>209759</v>
      </c>
      <c r="D42" s="34">
        <v>0</v>
      </c>
      <c r="E42" s="34">
        <v>0</v>
      </c>
      <c r="F42" s="20">
        <v>0</v>
      </c>
      <c r="G42" s="21">
        <f t="shared" si="3"/>
        <v>-209759</v>
      </c>
    </row>
    <row r="43" spans="1:7" ht="37.5">
      <c r="A43" s="16" t="s">
        <v>61</v>
      </c>
      <c r="B43" s="17" t="s">
        <v>62</v>
      </c>
      <c r="C43" s="33">
        <v>2359993.65</v>
      </c>
      <c r="D43" s="34">
        <v>3077000</v>
      </c>
      <c r="E43" s="34">
        <v>2795923.36</v>
      </c>
      <c r="F43" s="20">
        <f t="shared" si="2"/>
        <v>90.86523756906077</v>
      </c>
      <c r="G43" s="21">
        <f t="shared" si="3"/>
        <v>435929.70999999996</v>
      </c>
    </row>
    <row r="44" spans="1:7" ht="33.75" customHeight="1">
      <c r="A44" s="16" t="s">
        <v>63</v>
      </c>
      <c r="B44" s="17" t="s">
        <v>64</v>
      </c>
      <c r="C44" s="33">
        <v>66498.07</v>
      </c>
      <c r="D44" s="34">
        <v>81752.28</v>
      </c>
      <c r="E44" s="34">
        <v>81752.28</v>
      </c>
      <c r="F44" s="20">
        <f t="shared" si="2"/>
        <v>100</v>
      </c>
      <c r="G44" s="21">
        <f t="shared" si="3"/>
        <v>15254.209999999992</v>
      </c>
    </row>
    <row r="45" spans="1:7" ht="33" customHeight="1">
      <c r="A45" s="16" t="s">
        <v>65</v>
      </c>
      <c r="B45" s="17" t="s">
        <v>66</v>
      </c>
      <c r="C45" s="33">
        <v>1144759.74</v>
      </c>
      <c r="D45" s="34">
        <v>1277560.62</v>
      </c>
      <c r="E45" s="34">
        <v>1277560.62</v>
      </c>
      <c r="F45" s="20">
        <f t="shared" si="2"/>
        <v>100</v>
      </c>
      <c r="G45" s="21">
        <f t="shared" si="3"/>
        <v>132800.88000000012</v>
      </c>
    </row>
    <row r="46" spans="1:7" ht="42.75" customHeight="1">
      <c r="A46" s="16" t="s">
        <v>67</v>
      </c>
      <c r="B46" s="17" t="s">
        <v>68</v>
      </c>
      <c r="C46" s="33">
        <v>861992.4099999999</v>
      </c>
      <c r="D46" s="34">
        <v>749306.03</v>
      </c>
      <c r="E46" s="34">
        <v>749306.03</v>
      </c>
      <c r="F46" s="20">
        <f t="shared" si="2"/>
        <v>100</v>
      </c>
      <c r="G46" s="21">
        <f t="shared" si="3"/>
        <v>-112686.37999999989</v>
      </c>
    </row>
    <row r="47" spans="1:7" ht="18.75">
      <c r="A47" s="16" t="s">
        <v>69</v>
      </c>
      <c r="B47" s="17" t="s">
        <v>70</v>
      </c>
      <c r="C47" s="33">
        <v>66053533.71</v>
      </c>
      <c r="D47" s="34">
        <v>66826351.19</v>
      </c>
      <c r="E47" s="34">
        <v>66823024.25</v>
      </c>
      <c r="F47" s="20">
        <f t="shared" si="2"/>
        <v>99.99502151480553</v>
      </c>
      <c r="G47" s="21">
        <f t="shared" si="3"/>
        <v>769490.5399999991</v>
      </c>
    </row>
    <row r="48" spans="1:7" ht="37.5">
      <c r="A48" s="16" t="s">
        <v>71</v>
      </c>
      <c r="B48" s="17" t="s">
        <v>72</v>
      </c>
      <c r="C48" s="33">
        <v>2277628.1700000004</v>
      </c>
      <c r="D48" s="34">
        <v>2441731.75</v>
      </c>
      <c r="E48" s="34">
        <v>2441731.75</v>
      </c>
      <c r="F48" s="20">
        <f t="shared" si="2"/>
        <v>100</v>
      </c>
      <c r="G48" s="21">
        <f t="shared" si="3"/>
        <v>164103.5799999996</v>
      </c>
    </row>
    <row r="49" spans="1:7" ht="21.75" customHeight="1">
      <c r="A49" s="16" t="s">
        <v>73</v>
      </c>
      <c r="B49" s="17" t="s">
        <v>74</v>
      </c>
      <c r="C49" s="33">
        <v>8158267.01</v>
      </c>
      <c r="D49" s="34">
        <v>12606243.31</v>
      </c>
      <c r="E49" s="34">
        <v>12534174</v>
      </c>
      <c r="F49" s="20">
        <f t="shared" si="2"/>
        <v>99.42830462471852</v>
      </c>
      <c r="G49" s="21">
        <f t="shared" si="3"/>
        <v>4375906.99</v>
      </c>
    </row>
    <row r="50" spans="1:7" ht="18.75">
      <c r="A50" s="16" t="s">
        <v>75</v>
      </c>
      <c r="B50" s="17" t="s">
        <v>76</v>
      </c>
      <c r="C50" s="33">
        <v>565986.61</v>
      </c>
      <c r="D50" s="34">
        <v>400000</v>
      </c>
      <c r="E50" s="34">
        <v>385199.35</v>
      </c>
      <c r="F50" s="20">
        <f t="shared" si="2"/>
        <v>96.2998375</v>
      </c>
      <c r="G50" s="21">
        <f t="shared" si="3"/>
        <v>-180787.26</v>
      </c>
    </row>
    <row r="51" spans="1:7" ht="18.75">
      <c r="A51" s="16" t="s">
        <v>77</v>
      </c>
      <c r="B51" s="17" t="s">
        <v>78</v>
      </c>
      <c r="C51" s="33">
        <v>45790</v>
      </c>
      <c r="D51" s="34">
        <v>14000</v>
      </c>
      <c r="E51" s="34">
        <v>13760</v>
      </c>
      <c r="F51" s="20">
        <f t="shared" si="2"/>
        <v>98.28571428571429</v>
      </c>
      <c r="G51" s="21">
        <f t="shared" si="3"/>
        <v>-32030</v>
      </c>
    </row>
    <row r="52" spans="1:7" ht="39" customHeight="1">
      <c r="A52" s="16" t="s">
        <v>79</v>
      </c>
      <c r="B52" s="17" t="s">
        <v>80</v>
      </c>
      <c r="C52" s="33">
        <v>42348895.32</v>
      </c>
      <c r="D52" s="34">
        <v>57331143.03</v>
      </c>
      <c r="E52" s="34">
        <v>57331143.03</v>
      </c>
      <c r="F52" s="20">
        <f t="shared" si="2"/>
        <v>100</v>
      </c>
      <c r="G52" s="21">
        <f t="shared" si="3"/>
        <v>14982247.71</v>
      </c>
    </row>
    <row r="53" spans="1:7" ht="57" customHeight="1">
      <c r="A53" s="16" t="s">
        <v>81</v>
      </c>
      <c r="B53" s="17" t="s">
        <v>82</v>
      </c>
      <c r="C53" s="33">
        <v>24533028.81</v>
      </c>
      <c r="D53" s="34">
        <v>117741500</v>
      </c>
      <c r="E53" s="34">
        <v>117729611.32</v>
      </c>
      <c r="F53" s="20">
        <f t="shared" si="2"/>
        <v>99.98990272758542</v>
      </c>
      <c r="G53" s="21">
        <f t="shared" si="3"/>
        <v>93196582.50999999</v>
      </c>
    </row>
    <row r="54" spans="1:7" ht="64.5" customHeight="1">
      <c r="A54" s="16" t="s">
        <v>83</v>
      </c>
      <c r="B54" s="17" t="s">
        <v>84</v>
      </c>
      <c r="C54" s="33">
        <v>316001.46</v>
      </c>
      <c r="D54" s="34">
        <v>1297334.43</v>
      </c>
      <c r="E54" s="34">
        <v>1297334.43</v>
      </c>
      <c r="F54" s="20">
        <f t="shared" si="2"/>
        <v>100</v>
      </c>
      <c r="G54" s="21">
        <f t="shared" si="3"/>
        <v>981332.97</v>
      </c>
    </row>
    <row r="55" spans="1:7" ht="52.5" customHeight="1">
      <c r="A55" s="16" t="s">
        <v>181</v>
      </c>
      <c r="B55" s="17" t="s">
        <v>182</v>
      </c>
      <c r="C55" s="33">
        <v>34495.28</v>
      </c>
      <c r="D55" s="34">
        <v>0</v>
      </c>
      <c r="E55" s="34">
        <v>0</v>
      </c>
      <c r="F55" s="20">
        <v>0</v>
      </c>
      <c r="G55" s="21">
        <f t="shared" si="3"/>
        <v>-34495.28</v>
      </c>
    </row>
    <row r="56" spans="1:7" ht="25.5" customHeight="1">
      <c r="A56" s="16" t="s">
        <v>85</v>
      </c>
      <c r="B56" s="17" t="s">
        <v>86</v>
      </c>
      <c r="C56" s="33">
        <v>862891.59</v>
      </c>
      <c r="D56" s="35">
        <v>1027150</v>
      </c>
      <c r="E56" s="34">
        <v>1025747.43</v>
      </c>
      <c r="F56" s="20">
        <f t="shared" si="2"/>
        <v>99.86345032371125</v>
      </c>
      <c r="G56" s="21">
        <f t="shared" si="3"/>
        <v>162855.84000000008</v>
      </c>
    </row>
    <row r="57" spans="1:7" ht="37.5" customHeight="1">
      <c r="A57" s="16" t="s">
        <v>87</v>
      </c>
      <c r="B57" s="17" t="s">
        <v>88</v>
      </c>
      <c r="C57" s="33">
        <v>2265859.47</v>
      </c>
      <c r="D57" s="34">
        <v>2865299.76</v>
      </c>
      <c r="E57" s="34">
        <v>2807362.1</v>
      </c>
      <c r="F57" s="20">
        <f t="shared" si="2"/>
        <v>97.97795466956659</v>
      </c>
      <c r="G57" s="21">
        <f t="shared" si="3"/>
        <v>541502.6299999999</v>
      </c>
    </row>
    <row r="58" spans="1:7" ht="37.5">
      <c r="A58" s="16" t="s">
        <v>89</v>
      </c>
      <c r="B58" s="17" t="s">
        <v>90</v>
      </c>
      <c r="C58" s="33">
        <v>930</v>
      </c>
      <c r="D58" s="34">
        <v>0</v>
      </c>
      <c r="E58" s="34">
        <v>0</v>
      </c>
      <c r="F58" s="20">
        <v>0</v>
      </c>
      <c r="G58" s="21">
        <f t="shared" si="3"/>
        <v>-930</v>
      </c>
    </row>
    <row r="59" spans="1:7" ht="18.75" customHeight="1">
      <c r="A59" s="16" t="s">
        <v>91</v>
      </c>
      <c r="B59" s="17" t="s">
        <v>92</v>
      </c>
      <c r="C59" s="33">
        <v>82000</v>
      </c>
      <c r="D59" s="34">
        <v>136000</v>
      </c>
      <c r="E59" s="34">
        <v>132972.04</v>
      </c>
      <c r="F59" s="20">
        <f t="shared" si="2"/>
        <v>97.77355882352941</v>
      </c>
      <c r="G59" s="21">
        <f t="shared" si="3"/>
        <v>50972.04000000001</v>
      </c>
    </row>
    <row r="60" spans="1:7" ht="37.5">
      <c r="A60" s="16" t="s">
        <v>93</v>
      </c>
      <c r="B60" s="17" t="s">
        <v>94</v>
      </c>
      <c r="C60" s="33">
        <v>467826.54</v>
      </c>
      <c r="D60" s="34">
        <v>491300</v>
      </c>
      <c r="E60" s="34">
        <v>490274.2</v>
      </c>
      <c r="F60" s="20">
        <f t="shared" si="2"/>
        <v>99.79120700183188</v>
      </c>
      <c r="G60" s="21">
        <f t="shared" si="3"/>
        <v>22447.660000000033</v>
      </c>
    </row>
    <row r="61" spans="1:7" ht="48" customHeight="1">
      <c r="A61" s="16" t="s">
        <v>95</v>
      </c>
      <c r="B61" s="17" t="s">
        <v>96</v>
      </c>
      <c r="C61" s="33">
        <v>14972.85</v>
      </c>
      <c r="D61" s="34">
        <v>29500</v>
      </c>
      <c r="E61" s="34">
        <v>29440</v>
      </c>
      <c r="F61" s="20">
        <f aca="true" t="shared" si="4" ref="F61:F92">SUM(E61/D61*100)</f>
        <v>99.79661016949153</v>
      </c>
      <c r="G61" s="21">
        <f t="shared" si="3"/>
        <v>14467.15</v>
      </c>
    </row>
    <row r="62" spans="1:7" ht="37.5">
      <c r="A62" s="16" t="s">
        <v>97</v>
      </c>
      <c r="B62" s="17" t="s">
        <v>98</v>
      </c>
      <c r="C62" s="33">
        <v>17504.3</v>
      </c>
      <c r="D62" s="34">
        <v>5290</v>
      </c>
      <c r="E62" s="34">
        <v>5282.9</v>
      </c>
      <c r="F62" s="20">
        <f t="shared" si="4"/>
        <v>99.86578449905481</v>
      </c>
      <c r="G62" s="21">
        <f t="shared" si="3"/>
        <v>-12221.4</v>
      </c>
    </row>
    <row r="63" spans="1:7" ht="24.75" customHeight="1">
      <c r="A63" s="16" t="s">
        <v>99</v>
      </c>
      <c r="B63" s="17" t="s">
        <v>207</v>
      </c>
      <c r="C63" s="33">
        <v>295298.82999999996</v>
      </c>
      <c r="D63" s="34">
        <v>289200</v>
      </c>
      <c r="E63" s="34">
        <v>281410.63</v>
      </c>
      <c r="F63" s="20">
        <f t="shared" si="4"/>
        <v>97.30658022130014</v>
      </c>
      <c r="G63" s="21">
        <f t="shared" si="3"/>
        <v>-13888.199999999953</v>
      </c>
    </row>
    <row r="64" spans="1:7" ht="96" customHeight="1">
      <c r="A64" s="16" t="s">
        <v>101</v>
      </c>
      <c r="B64" s="17" t="s">
        <v>102</v>
      </c>
      <c r="C64" s="33">
        <v>199773</v>
      </c>
      <c r="D64" s="34">
        <v>245616</v>
      </c>
      <c r="E64" s="34">
        <v>245616</v>
      </c>
      <c r="F64" s="20">
        <f t="shared" si="4"/>
        <v>100</v>
      </c>
      <c r="G64" s="21">
        <f t="shared" si="3"/>
        <v>45843</v>
      </c>
    </row>
    <row r="65" spans="1:7" ht="60" customHeight="1">
      <c r="A65" s="16" t="s">
        <v>103</v>
      </c>
      <c r="B65" s="17" t="s">
        <v>104</v>
      </c>
      <c r="C65" s="33">
        <v>4718790.19</v>
      </c>
      <c r="D65" s="34">
        <v>4780907.74</v>
      </c>
      <c r="E65" s="34">
        <v>4780507.74</v>
      </c>
      <c r="F65" s="20">
        <f t="shared" si="4"/>
        <v>99.99163338801431</v>
      </c>
      <c r="G65" s="21">
        <f t="shared" si="3"/>
        <v>61717.549999999814</v>
      </c>
    </row>
    <row r="66" spans="1:7" ht="75" customHeight="1">
      <c r="A66" s="28" t="s">
        <v>179</v>
      </c>
      <c r="B66" s="29" t="s">
        <v>180</v>
      </c>
      <c r="C66" s="33">
        <v>31226.38</v>
      </c>
      <c r="D66" s="34">
        <v>42300</v>
      </c>
      <c r="E66" s="34">
        <v>41577.78</v>
      </c>
      <c r="F66" s="20">
        <f t="shared" si="4"/>
        <v>98.29262411347518</v>
      </c>
      <c r="G66" s="21">
        <f t="shared" si="3"/>
        <v>10351.399999999998</v>
      </c>
    </row>
    <row r="67" spans="1:7" ht="47.25" customHeight="1">
      <c r="A67" s="16" t="s">
        <v>105</v>
      </c>
      <c r="B67" s="17" t="s">
        <v>106</v>
      </c>
      <c r="C67" s="33">
        <v>630083.85</v>
      </c>
      <c r="D67" s="34">
        <v>676700</v>
      </c>
      <c r="E67" s="34">
        <v>676641.32</v>
      </c>
      <c r="F67" s="20">
        <f t="shared" si="4"/>
        <v>99.99132850598492</v>
      </c>
      <c r="G67" s="21">
        <f t="shared" si="3"/>
        <v>46557.46999999997</v>
      </c>
    </row>
    <row r="68" spans="1:7" ht="121.5" customHeight="1">
      <c r="A68" s="16" t="s">
        <v>107</v>
      </c>
      <c r="B68" s="17" t="s">
        <v>108</v>
      </c>
      <c r="C68" s="33">
        <v>298303.29</v>
      </c>
      <c r="D68" s="34">
        <v>590467</v>
      </c>
      <c r="E68" s="34">
        <v>549397.5</v>
      </c>
      <c r="F68" s="20">
        <f t="shared" si="4"/>
        <v>93.0445731937602</v>
      </c>
      <c r="G68" s="21">
        <f t="shared" si="3"/>
        <v>251094.21000000002</v>
      </c>
    </row>
    <row r="69" spans="1:7" ht="43.5" customHeight="1">
      <c r="A69" s="16" t="s">
        <v>109</v>
      </c>
      <c r="B69" s="17" t="s">
        <v>110</v>
      </c>
      <c r="C69" s="33">
        <v>25000</v>
      </c>
      <c r="D69" s="34">
        <v>25000</v>
      </c>
      <c r="E69" s="34">
        <v>25000</v>
      </c>
      <c r="F69" s="20">
        <f t="shared" si="4"/>
        <v>100</v>
      </c>
      <c r="G69" s="21">
        <f t="shared" si="3"/>
        <v>0</v>
      </c>
    </row>
    <row r="70" spans="1:7" ht="54.75" customHeight="1">
      <c r="A70" s="16" t="s">
        <v>111</v>
      </c>
      <c r="B70" s="17" t="s">
        <v>112</v>
      </c>
      <c r="C70" s="33">
        <v>17558328.560000002</v>
      </c>
      <c r="D70" s="34">
        <v>21417064.31</v>
      </c>
      <c r="E70" s="34">
        <v>21373299.87</v>
      </c>
      <c r="F70" s="20">
        <f t="shared" si="4"/>
        <v>99.79565621428533</v>
      </c>
      <c r="G70" s="21">
        <f aca="true" t="shared" si="5" ref="G70:G105">SUM(E70-C70)</f>
        <v>3814971.3099999987</v>
      </c>
    </row>
    <row r="71" spans="1:7" ht="30" customHeight="1">
      <c r="A71" s="36" t="s">
        <v>192</v>
      </c>
      <c r="B71" s="37" t="s">
        <v>193</v>
      </c>
      <c r="C71" s="38">
        <v>78112.92</v>
      </c>
      <c r="D71" s="38">
        <f>SUM(D72)</f>
        <v>0</v>
      </c>
      <c r="E71" s="38">
        <f>SUM(E72)</f>
        <v>0</v>
      </c>
      <c r="F71" s="14">
        <v>0</v>
      </c>
      <c r="G71" s="15">
        <f t="shared" si="5"/>
        <v>-78112.92</v>
      </c>
    </row>
    <row r="72" spans="1:7" ht="106.5" customHeight="1">
      <c r="A72" s="39" t="s">
        <v>194</v>
      </c>
      <c r="B72" s="40" t="s">
        <v>196</v>
      </c>
      <c r="C72" s="41">
        <v>78112.92</v>
      </c>
      <c r="D72" s="42">
        <v>0</v>
      </c>
      <c r="E72" s="42">
        <v>0</v>
      </c>
      <c r="F72" s="20">
        <v>0</v>
      </c>
      <c r="G72" s="21">
        <f t="shared" si="5"/>
        <v>-78112.92</v>
      </c>
    </row>
    <row r="73" spans="1:7" ht="18.75">
      <c r="A73" s="22" t="s">
        <v>113</v>
      </c>
      <c r="B73" s="23" t="s">
        <v>114</v>
      </c>
      <c r="C73" s="24">
        <v>14139792.139999999</v>
      </c>
      <c r="D73" s="24">
        <f>SUM(D74:D79)</f>
        <v>11836705</v>
      </c>
      <c r="E73" s="24">
        <f>SUM(E74:E79)</f>
        <v>11829709.290000001</v>
      </c>
      <c r="F73" s="25">
        <f t="shared" si="4"/>
        <v>99.94089816380487</v>
      </c>
      <c r="G73" s="24">
        <f t="shared" si="5"/>
        <v>-2310082.8499999978</v>
      </c>
    </row>
    <row r="74" spans="1:7" ht="40.5" customHeight="1">
      <c r="A74" s="16" t="s">
        <v>115</v>
      </c>
      <c r="B74" s="17" t="s">
        <v>116</v>
      </c>
      <c r="C74" s="43">
        <v>92769.5</v>
      </c>
      <c r="D74" s="44">
        <v>408000</v>
      </c>
      <c r="E74" s="44">
        <v>407998.9</v>
      </c>
      <c r="F74" s="20">
        <f t="shared" si="4"/>
        <v>99.99973039215688</v>
      </c>
      <c r="G74" s="21">
        <f t="shared" si="5"/>
        <v>315229.4</v>
      </c>
    </row>
    <row r="75" spans="1:7" ht="66" customHeight="1">
      <c r="A75" s="45" t="s">
        <v>173</v>
      </c>
      <c r="B75" s="46" t="s">
        <v>174</v>
      </c>
      <c r="C75" s="43">
        <v>199538</v>
      </c>
      <c r="D75" s="44">
        <v>256000</v>
      </c>
      <c r="E75" s="44">
        <v>255975</v>
      </c>
      <c r="F75" s="20">
        <f t="shared" si="4"/>
        <v>99.990234375</v>
      </c>
      <c r="G75" s="21">
        <f t="shared" si="5"/>
        <v>56437</v>
      </c>
    </row>
    <row r="76" spans="1:7" ht="30" customHeight="1">
      <c r="A76" s="16" t="s">
        <v>117</v>
      </c>
      <c r="B76" s="17" t="s">
        <v>118</v>
      </c>
      <c r="C76" s="43">
        <v>5868846.209999999</v>
      </c>
      <c r="D76" s="44">
        <v>4332953</v>
      </c>
      <c r="E76" s="44">
        <v>4329040.23</v>
      </c>
      <c r="F76" s="20">
        <f t="shared" si="4"/>
        <v>99.90969738190098</v>
      </c>
      <c r="G76" s="21">
        <f t="shared" si="5"/>
        <v>-1539805.9799999986</v>
      </c>
    </row>
    <row r="77" spans="1:7" ht="37.5">
      <c r="A77" s="16" t="s">
        <v>119</v>
      </c>
      <c r="B77" s="17" t="s">
        <v>120</v>
      </c>
      <c r="C77" s="43">
        <v>2658203.93</v>
      </c>
      <c r="D77" s="44">
        <v>2361441</v>
      </c>
      <c r="E77" s="44">
        <v>2359577.23</v>
      </c>
      <c r="F77" s="20">
        <f t="shared" si="4"/>
        <v>99.92107488605474</v>
      </c>
      <c r="G77" s="21">
        <f t="shared" si="5"/>
        <v>-298626.7000000002</v>
      </c>
    </row>
    <row r="78" spans="1:7" ht="28.5" customHeight="1">
      <c r="A78" s="16" t="s">
        <v>121</v>
      </c>
      <c r="B78" s="17" t="s">
        <v>122</v>
      </c>
      <c r="C78" s="43">
        <v>4898839.079999999</v>
      </c>
      <c r="D78" s="44">
        <v>4170323</v>
      </c>
      <c r="E78" s="44">
        <v>4169136.14</v>
      </c>
      <c r="F78" s="20">
        <f t="shared" si="4"/>
        <v>99.97154033392619</v>
      </c>
      <c r="G78" s="21">
        <f t="shared" si="5"/>
        <v>-729702.939999999</v>
      </c>
    </row>
    <row r="79" spans="1:7" ht="30.75" customHeight="1">
      <c r="A79" s="82">
        <v>110502</v>
      </c>
      <c r="B79" s="17" t="s">
        <v>123</v>
      </c>
      <c r="C79" s="43">
        <v>421595.42000000004</v>
      </c>
      <c r="D79" s="44">
        <v>307988</v>
      </c>
      <c r="E79" s="44">
        <v>307981.79</v>
      </c>
      <c r="F79" s="20">
        <f t="shared" si="4"/>
        <v>99.99798368767614</v>
      </c>
      <c r="G79" s="21">
        <f t="shared" si="5"/>
        <v>-113613.63000000006</v>
      </c>
    </row>
    <row r="80" spans="1:7" ht="18.75">
      <c r="A80" s="22" t="s">
        <v>124</v>
      </c>
      <c r="B80" s="23" t="s">
        <v>125</v>
      </c>
      <c r="C80" s="24">
        <v>100000</v>
      </c>
      <c r="D80" s="24">
        <f>SUM(D81)</f>
        <v>100000</v>
      </c>
      <c r="E80" s="24">
        <f>SUM(E81)</f>
        <v>100000</v>
      </c>
      <c r="F80" s="25">
        <f t="shared" si="4"/>
        <v>100</v>
      </c>
      <c r="G80" s="24">
        <f t="shared" si="5"/>
        <v>0</v>
      </c>
    </row>
    <row r="81" spans="1:7" ht="40.5" customHeight="1">
      <c r="A81" s="16" t="s">
        <v>126</v>
      </c>
      <c r="B81" s="17" t="s">
        <v>127</v>
      </c>
      <c r="C81" s="47">
        <v>100000</v>
      </c>
      <c r="D81" s="48">
        <v>100000</v>
      </c>
      <c r="E81" s="48">
        <v>100000</v>
      </c>
      <c r="F81" s="20">
        <f t="shared" si="4"/>
        <v>100</v>
      </c>
      <c r="G81" s="21">
        <f t="shared" si="5"/>
        <v>0</v>
      </c>
    </row>
    <row r="82" spans="1:7" ht="36.75" customHeight="1">
      <c r="A82" s="22" t="s">
        <v>128</v>
      </c>
      <c r="B82" s="23" t="s">
        <v>129</v>
      </c>
      <c r="C82" s="24">
        <f>SUM(C83:C86)</f>
        <v>3675300.3699999996</v>
      </c>
      <c r="D82" s="24">
        <f>SUM(D83:D86)</f>
        <v>3582584</v>
      </c>
      <c r="E82" s="24">
        <f>SUM(E83:E86)</f>
        <v>3502919.8499999996</v>
      </c>
      <c r="F82" s="25">
        <f t="shared" si="4"/>
        <v>97.77634941706879</v>
      </c>
      <c r="G82" s="24">
        <f t="shared" si="5"/>
        <v>-172380.52000000002</v>
      </c>
    </row>
    <row r="83" spans="1:7" ht="51.75" customHeight="1">
      <c r="A83" s="16" t="s">
        <v>130</v>
      </c>
      <c r="B83" s="17" t="s">
        <v>131</v>
      </c>
      <c r="C83" s="49">
        <v>24777.2</v>
      </c>
      <c r="D83" s="48">
        <v>11134</v>
      </c>
      <c r="E83" s="48">
        <v>11090</v>
      </c>
      <c r="F83" s="20">
        <f t="shared" si="4"/>
        <v>99.60481408298905</v>
      </c>
      <c r="G83" s="21">
        <f t="shared" si="5"/>
        <v>-13687.2</v>
      </c>
    </row>
    <row r="84" spans="1:7" ht="36.75" customHeight="1">
      <c r="A84" s="16" t="s">
        <v>132</v>
      </c>
      <c r="B84" s="17" t="s">
        <v>133</v>
      </c>
      <c r="C84" s="49">
        <v>1812473.9499999997</v>
      </c>
      <c r="D84" s="48">
        <v>1987050</v>
      </c>
      <c r="E84" s="48">
        <v>1922956.17</v>
      </c>
      <c r="F84" s="20">
        <f t="shared" si="4"/>
        <v>96.7744228882011</v>
      </c>
      <c r="G84" s="21">
        <f t="shared" si="5"/>
        <v>110482.2200000002</v>
      </c>
    </row>
    <row r="85" spans="1:7" ht="44.25" customHeight="1">
      <c r="A85" s="16" t="s">
        <v>134</v>
      </c>
      <c r="B85" s="17" t="s">
        <v>135</v>
      </c>
      <c r="C85" s="49">
        <v>966449.22</v>
      </c>
      <c r="D85" s="48">
        <v>790000</v>
      </c>
      <c r="E85" s="48">
        <v>781228.97</v>
      </c>
      <c r="F85" s="20">
        <f t="shared" si="4"/>
        <v>98.88974303797468</v>
      </c>
      <c r="G85" s="21">
        <f t="shared" si="5"/>
        <v>-185220.25</v>
      </c>
    </row>
    <row r="86" spans="1:8" ht="94.5" customHeight="1">
      <c r="A86" s="16" t="s">
        <v>136</v>
      </c>
      <c r="B86" s="17" t="s">
        <v>137</v>
      </c>
      <c r="C86" s="49">
        <v>871600</v>
      </c>
      <c r="D86" s="48">
        <v>794400</v>
      </c>
      <c r="E86" s="48">
        <v>787644.71</v>
      </c>
      <c r="F86" s="20">
        <f t="shared" si="4"/>
        <v>99.14963620342397</v>
      </c>
      <c r="G86" s="21">
        <f t="shared" si="5"/>
        <v>-83955.29000000004</v>
      </c>
      <c r="H86" s="2"/>
    </row>
    <row r="87" spans="1:7" ht="53.25" customHeight="1">
      <c r="A87" s="50" t="s">
        <v>183</v>
      </c>
      <c r="B87" s="23" t="s">
        <v>184</v>
      </c>
      <c r="C87" s="24">
        <v>1199.8</v>
      </c>
      <c r="D87" s="24">
        <v>8000</v>
      </c>
      <c r="E87" s="24">
        <v>4015</v>
      </c>
      <c r="F87" s="25">
        <f t="shared" si="4"/>
        <v>50.18749999999999</v>
      </c>
      <c r="G87" s="24">
        <f t="shared" si="5"/>
        <v>2815.2</v>
      </c>
    </row>
    <row r="88" spans="1:7" ht="60" customHeight="1">
      <c r="A88" s="51" t="s">
        <v>185</v>
      </c>
      <c r="B88" s="17" t="s">
        <v>186</v>
      </c>
      <c r="C88" s="52">
        <v>1199.8</v>
      </c>
      <c r="D88" s="53">
        <v>8000</v>
      </c>
      <c r="E88" s="53">
        <v>4015</v>
      </c>
      <c r="F88" s="20">
        <f t="shared" si="4"/>
        <v>50.18749999999999</v>
      </c>
      <c r="G88" s="21">
        <f t="shared" si="5"/>
        <v>2815.2</v>
      </c>
    </row>
    <row r="89" spans="1:7" ht="51" customHeight="1">
      <c r="A89" s="22" t="s">
        <v>138</v>
      </c>
      <c r="B89" s="23" t="s">
        <v>139</v>
      </c>
      <c r="C89" s="24">
        <f>SUM(C90:C91)</f>
        <v>2478046</v>
      </c>
      <c r="D89" s="24">
        <f>SUM(D90:D91)</f>
        <v>0</v>
      </c>
      <c r="E89" s="24">
        <f>SUM(E90:E91)</f>
        <v>0</v>
      </c>
      <c r="F89" s="25" t="e">
        <f t="shared" si="4"/>
        <v>#DIV/0!</v>
      </c>
      <c r="G89" s="24">
        <f t="shared" si="5"/>
        <v>-2478046</v>
      </c>
    </row>
    <row r="90" spans="1:7" ht="69.75" customHeight="1">
      <c r="A90" s="16" t="s">
        <v>140</v>
      </c>
      <c r="B90" s="17" t="s">
        <v>141</v>
      </c>
      <c r="C90" s="54">
        <v>1978046</v>
      </c>
      <c r="D90" s="53">
        <v>0</v>
      </c>
      <c r="E90" s="53">
        <v>0</v>
      </c>
      <c r="F90" s="20" t="e">
        <f t="shared" si="4"/>
        <v>#DIV/0!</v>
      </c>
      <c r="G90" s="21">
        <f t="shared" si="5"/>
        <v>-1978046</v>
      </c>
    </row>
    <row r="91" spans="1:7" ht="57" customHeight="1">
      <c r="A91" s="16" t="s">
        <v>142</v>
      </c>
      <c r="B91" s="17" t="s">
        <v>143</v>
      </c>
      <c r="C91" s="54">
        <v>500000</v>
      </c>
      <c r="D91" s="53">
        <v>0</v>
      </c>
      <c r="E91" s="53">
        <v>0</v>
      </c>
      <c r="F91" s="20">
        <v>0</v>
      </c>
      <c r="G91" s="21">
        <f t="shared" si="5"/>
        <v>-500000</v>
      </c>
    </row>
    <row r="92" spans="1:7" ht="17.25" customHeight="1">
      <c r="A92" s="22" t="s">
        <v>144</v>
      </c>
      <c r="B92" s="23" t="s">
        <v>145</v>
      </c>
      <c r="C92" s="24">
        <v>3375</v>
      </c>
      <c r="D92" s="24">
        <f>SUM(D93)</f>
        <v>5000</v>
      </c>
      <c r="E92" s="24">
        <f>SUM(E93)</f>
        <v>5000</v>
      </c>
      <c r="F92" s="25">
        <f t="shared" si="4"/>
        <v>100</v>
      </c>
      <c r="G92" s="24">
        <f t="shared" si="5"/>
        <v>1625</v>
      </c>
    </row>
    <row r="93" spans="1:7" ht="42.75" customHeight="1">
      <c r="A93" s="16" t="s">
        <v>146</v>
      </c>
      <c r="B93" s="17" t="s">
        <v>147</v>
      </c>
      <c r="C93" s="21">
        <v>3375</v>
      </c>
      <c r="D93" s="55">
        <v>5000</v>
      </c>
      <c r="E93" s="55">
        <v>5000</v>
      </c>
      <c r="F93" s="20">
        <f aca="true" t="shared" si="6" ref="F93:F101">SUM(E93/D93*100)</f>
        <v>100</v>
      </c>
      <c r="G93" s="21">
        <f t="shared" si="5"/>
        <v>1625</v>
      </c>
    </row>
    <row r="94" spans="1:7" ht="46.5" customHeight="1">
      <c r="A94" s="22" t="s">
        <v>148</v>
      </c>
      <c r="B94" s="23" t="s">
        <v>149</v>
      </c>
      <c r="C94" s="24">
        <v>52651.5</v>
      </c>
      <c r="D94" s="24">
        <f>SUM(D95)</f>
        <v>30000</v>
      </c>
      <c r="E94" s="24">
        <f>SUM(E95)</f>
        <v>29977.5</v>
      </c>
      <c r="F94" s="25">
        <f t="shared" si="6"/>
        <v>99.925</v>
      </c>
      <c r="G94" s="24">
        <f t="shared" si="5"/>
        <v>-22674</v>
      </c>
    </row>
    <row r="95" spans="1:7" ht="69.75" customHeight="1">
      <c r="A95" s="16" t="s">
        <v>150</v>
      </c>
      <c r="B95" s="17" t="s">
        <v>151</v>
      </c>
      <c r="C95" s="56">
        <v>52651.5</v>
      </c>
      <c r="D95" s="57">
        <v>30000</v>
      </c>
      <c r="E95" s="57">
        <v>29977.5</v>
      </c>
      <c r="F95" s="20">
        <f t="shared" si="6"/>
        <v>99.925</v>
      </c>
      <c r="G95" s="21">
        <f t="shared" si="5"/>
        <v>-22674</v>
      </c>
    </row>
    <row r="96" spans="1:7" ht="36.75" customHeight="1">
      <c r="A96" s="22" t="s">
        <v>152</v>
      </c>
      <c r="B96" s="23" t="s">
        <v>153</v>
      </c>
      <c r="C96" s="58">
        <f>SUM(C97:C100)</f>
        <v>7240730.199999999</v>
      </c>
      <c r="D96" s="58">
        <f>SUM(D97:D100)</f>
        <v>806300</v>
      </c>
      <c r="E96" s="58">
        <f>SUM(E97:E100)</f>
        <v>712582.47</v>
      </c>
      <c r="F96" s="20">
        <f t="shared" si="6"/>
        <v>88.37684112613171</v>
      </c>
      <c r="G96" s="58">
        <f>SUM(G97:G100)</f>
        <v>-6528147.7299999995</v>
      </c>
    </row>
    <row r="97" spans="1:7" ht="18.75">
      <c r="A97" s="16" t="s">
        <v>154</v>
      </c>
      <c r="B97" s="17" t="s">
        <v>155</v>
      </c>
      <c r="C97" s="52"/>
      <c r="D97" s="59">
        <v>67000</v>
      </c>
      <c r="E97" s="59"/>
      <c r="F97" s="20">
        <f t="shared" si="6"/>
        <v>0</v>
      </c>
      <c r="G97" s="21">
        <f t="shared" si="5"/>
        <v>0</v>
      </c>
    </row>
    <row r="98" spans="1:7" ht="28.5" customHeight="1">
      <c r="A98" s="60">
        <v>250203</v>
      </c>
      <c r="B98" s="17" t="s">
        <v>201</v>
      </c>
      <c r="C98" s="21">
        <v>1445221.7</v>
      </c>
      <c r="D98" s="59">
        <v>2600</v>
      </c>
      <c r="E98" s="59">
        <v>2599.62</v>
      </c>
      <c r="F98" s="20">
        <f t="shared" si="6"/>
        <v>99.9853846153846</v>
      </c>
      <c r="G98" s="21">
        <f t="shared" si="5"/>
        <v>-1442622.0799999998</v>
      </c>
    </row>
    <row r="99" spans="1:7" ht="35.25" customHeight="1">
      <c r="A99" s="16" t="s">
        <v>158</v>
      </c>
      <c r="B99" s="17" t="s">
        <v>159</v>
      </c>
      <c r="C99" s="61">
        <v>5367563.9399999995</v>
      </c>
      <c r="D99" s="62">
        <v>0</v>
      </c>
      <c r="E99" s="62">
        <v>0</v>
      </c>
      <c r="F99" s="20">
        <v>0</v>
      </c>
      <c r="G99" s="21">
        <f t="shared" si="5"/>
        <v>-5367563.9399999995</v>
      </c>
    </row>
    <row r="100" spans="1:7" ht="30" customHeight="1">
      <c r="A100" s="16" t="s">
        <v>160</v>
      </c>
      <c r="B100" s="17" t="s">
        <v>100</v>
      </c>
      <c r="C100" s="61">
        <v>427944.55999999994</v>
      </c>
      <c r="D100" s="62">
        <v>736700</v>
      </c>
      <c r="E100" s="62">
        <v>709982.85</v>
      </c>
      <c r="F100" s="20">
        <f t="shared" si="6"/>
        <v>96.37340165603366</v>
      </c>
      <c r="G100" s="21">
        <f t="shared" si="5"/>
        <v>282038.29000000004</v>
      </c>
    </row>
    <row r="101" spans="1:9" ht="23.25" customHeight="1">
      <c r="A101" s="63">
        <v>900201</v>
      </c>
      <c r="B101" s="64" t="s">
        <v>171</v>
      </c>
      <c r="C101" s="58">
        <v>460534515.29</v>
      </c>
      <c r="D101" s="58">
        <f>SUM(D7+D9+D21+F120+D71+D73+D80+D82+D87+D89+D92+D94+D96+D30)</f>
        <v>558939464.4200001</v>
      </c>
      <c r="E101" s="58">
        <f>SUM(E7+E9+E21+G120+E71+E73+E80+E82+E87+E89+E92+E94+E96+E30)</f>
        <v>554115322.6600001</v>
      </c>
      <c r="F101" s="25">
        <f t="shared" si="6"/>
        <v>99.13691158576432</v>
      </c>
      <c r="G101" s="24">
        <f t="shared" si="5"/>
        <v>93580807.37000006</v>
      </c>
      <c r="I101" s="3"/>
    </row>
    <row r="102" spans="1:7" ht="33" customHeight="1">
      <c r="A102" s="16" t="s">
        <v>187</v>
      </c>
      <c r="B102" s="17" t="s">
        <v>188</v>
      </c>
      <c r="C102" s="65">
        <v>828000</v>
      </c>
      <c r="D102" s="66">
        <v>35482</v>
      </c>
      <c r="E102" s="66">
        <v>35482</v>
      </c>
      <c r="F102" s="20">
        <f>SUM(E102/D102*100)</f>
        <v>100</v>
      </c>
      <c r="G102" s="21">
        <f t="shared" si="5"/>
        <v>-792518</v>
      </c>
    </row>
    <row r="103" spans="1:7" ht="30" customHeight="1">
      <c r="A103" s="28" t="s">
        <v>156</v>
      </c>
      <c r="B103" s="29" t="s">
        <v>157</v>
      </c>
      <c r="C103" s="67">
        <v>26765045.28</v>
      </c>
      <c r="D103" s="68">
        <v>27326460.81</v>
      </c>
      <c r="E103" s="68">
        <v>26608318.78</v>
      </c>
      <c r="F103" s="20">
        <f>SUM(E103/D103*100)</f>
        <v>97.37199033935198</v>
      </c>
      <c r="G103" s="21">
        <f t="shared" si="5"/>
        <v>-156726.5</v>
      </c>
    </row>
    <row r="104" spans="1:7" ht="85.5" customHeight="1">
      <c r="A104" s="81">
        <v>250342</v>
      </c>
      <c r="B104" s="29" t="s">
        <v>206</v>
      </c>
      <c r="C104" s="67">
        <v>0</v>
      </c>
      <c r="D104" s="68">
        <v>43545</v>
      </c>
      <c r="E104" s="68">
        <v>43545</v>
      </c>
      <c r="F104" s="20">
        <f>SUM(E104/D104*100)</f>
        <v>100</v>
      </c>
      <c r="G104" s="21">
        <f t="shared" si="5"/>
        <v>43545</v>
      </c>
    </row>
    <row r="105" spans="1:7" ht="81.75" customHeight="1">
      <c r="A105" s="51" t="s">
        <v>189</v>
      </c>
      <c r="B105" s="17" t="s">
        <v>190</v>
      </c>
      <c r="C105" s="69">
        <v>200000</v>
      </c>
      <c r="D105" s="68">
        <v>310000</v>
      </c>
      <c r="E105" s="68">
        <v>310000</v>
      </c>
      <c r="F105" s="20">
        <f>SUM(E105/D105*100)</f>
        <v>100</v>
      </c>
      <c r="G105" s="21">
        <f t="shared" si="5"/>
        <v>110000</v>
      </c>
    </row>
    <row r="106" spans="1:9" ht="30.75" customHeight="1">
      <c r="A106" s="70">
        <v>900203</v>
      </c>
      <c r="B106" s="64" t="s">
        <v>169</v>
      </c>
      <c r="C106" s="58">
        <f>SUM(C101:C105)</f>
        <v>488327560.57000005</v>
      </c>
      <c r="D106" s="58">
        <f>SUM(D101:D105)</f>
        <v>586654952.23</v>
      </c>
      <c r="E106" s="58">
        <f>SUM(E101:E105)</f>
        <v>581112668.44</v>
      </c>
      <c r="F106" s="25">
        <f>SUM(E106/D106*100)</f>
        <v>99.05527367169874</v>
      </c>
      <c r="G106" s="58">
        <f>SUM(G101:G105)</f>
        <v>92785107.87000006</v>
      </c>
      <c r="I106" s="3"/>
    </row>
    <row r="107" spans="1:7" ht="35.25" customHeight="1">
      <c r="A107" s="71"/>
      <c r="B107" s="64" t="s">
        <v>172</v>
      </c>
      <c r="C107" s="72"/>
      <c r="D107" s="73"/>
      <c r="E107" s="73"/>
      <c r="F107" s="74"/>
      <c r="G107" s="73"/>
    </row>
    <row r="108" spans="1:7" ht="57.75" customHeight="1">
      <c r="A108" s="60">
        <v>250911</v>
      </c>
      <c r="B108" s="17" t="s">
        <v>161</v>
      </c>
      <c r="C108" s="75">
        <v>230000</v>
      </c>
      <c r="D108" s="76">
        <v>240000</v>
      </c>
      <c r="E108" s="77">
        <v>240000</v>
      </c>
      <c r="F108" s="20">
        <f>SUM(E108/D108*100)</f>
        <v>100</v>
      </c>
      <c r="G108" s="21">
        <f>SUM(E108-C108)</f>
        <v>10000</v>
      </c>
    </row>
    <row r="109" spans="1:7" ht="25.5" customHeight="1">
      <c r="A109" s="78"/>
      <c r="B109" s="79" t="s">
        <v>162</v>
      </c>
      <c r="C109" s="80">
        <v>230000</v>
      </c>
      <c r="D109" s="58">
        <f>SUM(D108)</f>
        <v>240000</v>
      </c>
      <c r="E109" s="80">
        <f>SUM(E108)</f>
        <v>240000</v>
      </c>
      <c r="F109" s="25">
        <f>SUM(E109/D109*100)</f>
        <v>100</v>
      </c>
      <c r="G109" s="24">
        <f>SUM(E109-C109)</f>
        <v>10000</v>
      </c>
    </row>
    <row r="110" spans="1:10" ht="35.25" customHeight="1">
      <c r="A110" s="85" t="s">
        <v>170</v>
      </c>
      <c r="B110" s="86"/>
      <c r="C110" s="58">
        <v>490002782.27</v>
      </c>
      <c r="D110" s="58">
        <f>SUM(D106+D109)</f>
        <v>586894952.23</v>
      </c>
      <c r="E110" s="58">
        <f>SUM(E106+E109)</f>
        <v>581352668.44</v>
      </c>
      <c r="F110" s="25">
        <f>SUM(E110/D110*100)</f>
        <v>99.05566000032184</v>
      </c>
      <c r="G110" s="24">
        <f>SUM(E110-C110)</f>
        <v>91349886.17000008</v>
      </c>
      <c r="J110" s="3"/>
    </row>
    <row r="111" spans="1:7" ht="12" customHeight="1">
      <c r="A111" s="6"/>
      <c r="B111" s="6"/>
      <c r="C111" s="6"/>
      <c r="D111" s="6"/>
      <c r="E111" s="6"/>
      <c r="F111" s="6"/>
      <c r="G111" s="6"/>
    </row>
    <row r="112" spans="1:7" ht="18.75" hidden="1">
      <c r="A112" s="6"/>
      <c r="B112" s="6"/>
      <c r="C112" s="6"/>
      <c r="D112" s="6"/>
      <c r="E112" s="6"/>
      <c r="F112" s="6"/>
      <c r="G112" s="6"/>
    </row>
    <row r="113" spans="1:7" ht="15" customHeight="1">
      <c r="A113" s="87" t="s">
        <v>191</v>
      </c>
      <c r="B113" s="87"/>
      <c r="C113" s="87"/>
      <c r="D113" s="7"/>
      <c r="E113" s="7"/>
      <c r="F113" s="7"/>
      <c r="G113" s="6"/>
    </row>
    <row r="114" spans="1:7" ht="18.75" hidden="1">
      <c r="A114" s="87"/>
      <c r="B114" s="87"/>
      <c r="C114" s="87"/>
      <c r="D114" s="7"/>
      <c r="E114" s="7"/>
      <c r="F114" s="7"/>
      <c r="G114" s="6"/>
    </row>
    <row r="115" spans="1:7" ht="18.75">
      <c r="A115" s="87"/>
      <c r="B115" s="87"/>
      <c r="C115" s="87"/>
      <c r="D115" s="7"/>
      <c r="E115" s="84" t="s">
        <v>195</v>
      </c>
      <c r="F115" s="84"/>
      <c r="G115" s="84"/>
    </row>
    <row r="116" spans="1:7" ht="18.75">
      <c r="A116" s="83"/>
      <c r="B116" s="83"/>
      <c r="C116" s="83"/>
      <c r="D116" s="6"/>
      <c r="E116" s="6"/>
      <c r="F116" s="6"/>
      <c r="G116" s="6"/>
    </row>
    <row r="117" spans="3:5" ht="12.75">
      <c r="C117" s="4"/>
      <c r="E117" s="5"/>
    </row>
    <row r="119" ht="12.75">
      <c r="E119" s="3"/>
    </row>
    <row r="120" ht="12.75">
      <c r="C120" s="3"/>
    </row>
  </sheetData>
  <sheetProtection/>
  <mergeCells count="6">
    <mergeCell ref="A116:C116"/>
    <mergeCell ref="A2:G2"/>
    <mergeCell ref="A3:G3"/>
    <mergeCell ref="A110:B110"/>
    <mergeCell ref="A113:C115"/>
    <mergeCell ref="E115:G115"/>
  </mergeCells>
  <printOptions/>
  <pageMargins left="0.24" right="0.15748031496062992" top="0.17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Kolomyja </dc:creator>
  <cp:keywords/>
  <dc:description/>
  <cp:lastModifiedBy>Admin</cp:lastModifiedBy>
  <cp:lastPrinted>2017-02-13T11:10:57Z</cp:lastPrinted>
  <dcterms:created xsi:type="dcterms:W3CDTF">2012-04-20T12:47:57Z</dcterms:created>
  <dcterms:modified xsi:type="dcterms:W3CDTF">2017-02-14T14:08:11Z</dcterms:modified>
  <cp:category/>
  <cp:version/>
  <cp:contentType/>
  <cp:contentStatus/>
</cp:coreProperties>
</file>