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Лист1" sheetId="1" r:id="rId1"/>
  </sheets>
  <definedNames>
    <definedName name="_xlnm.Print_Area" localSheetId="0">'Лист1'!$A$2:$G$60</definedName>
  </definedNames>
  <calcPr fullCalcOnLoad="1"/>
</workbook>
</file>

<file path=xl/sharedStrings.xml><?xml version="1.0" encoding="utf-8"?>
<sst xmlns="http://schemas.openxmlformats.org/spreadsheetml/2006/main" count="88" uniqueCount="88">
  <si>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</si>
  <si>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</si>
  <si>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</si>
  <si>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</si>
  <si>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</si>
  <si>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</si>
  <si>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</si>
  <si>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</si>
  <si>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</si>
  <si>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</si>
  <si>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</si>
  <si>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</si>
  <si>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</si>
  <si>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</si>
  <si>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</si>
  <si>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</si>
  <si>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</si>
  <si>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</si>
  <si>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</si>
  <si>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</si>
  <si>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</si>
  <si>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</si>
  <si>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</si>
  <si>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</si>
  <si>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</si>
  <si>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</si>
  <si>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4000</t>
  </si>
  <si>
    <t>Культура i мистецтво</t>
  </si>
  <si>
    <t>4030</t>
  </si>
  <si>
    <t>Забезпечення діяльності бібліотек</t>
  </si>
  <si>
    <t>5000</t>
  </si>
  <si>
    <t>Фiзична культура i спорт</t>
  </si>
  <si>
    <t>5041</t>
  </si>
  <si>
    <t>Утримання та фінансова підтримка спортивних споруд</t>
  </si>
  <si>
    <t>7000</t>
  </si>
  <si>
    <t>Економічна діяльність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</si>
  <si>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</si>
  <si>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</si>
  <si>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8000</t>
  </si>
  <si>
    <t>Інша діяльність</t>
  </si>
  <si>
    <t>8311</t>
  </si>
  <si>
    <t>Охорона та раціональне використання природних ресурсів</t>
  </si>
  <si>
    <t>9000</t>
  </si>
  <si>
    <t>Міжбюджетні трансферти</t>
  </si>
  <si>
    <t>9770</t>
  </si>
  <si>
    <t>Інші субвенції з місцевого бюджету</t>
  </si>
  <si>
    <t>КПКВКМБ</t>
  </si>
  <si>
    <t>Назва КПКВКМБ</t>
  </si>
  <si>
    <t>План на 2018 рік з урахуванням змін</t>
  </si>
  <si>
    <t>Відсоток виконання до уточненого призначення  на  2018 рік</t>
  </si>
  <si>
    <t>Первинна медична допомога населенню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</si>
  <si>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</si>
  <si>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</si>
  <si>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Підтримка і розвиток спортивної інфраструктури</t>
  </si>
  <si>
    <t>Реалізація інвестиційних проектів за рахунок коштів, які надаються з державного бюджету та інших місцевих бюджетів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</si>
  <si>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</si>
  <si>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</si>
  <si>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</si>
  <si>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Інші заклади та заходи</t>
  </si>
  <si>
    <t>3242</t>
  </si>
  <si>
    <t>Інші заходи у сфері соціального захисту і соціального забезпечення</t>
  </si>
  <si>
    <t>грн.</t>
  </si>
  <si>
    <t>Спеціальний фонд</t>
  </si>
  <si>
    <t>Охорона навколишнього природного середовища</t>
  </si>
  <si>
    <t xml:space="preserve">Довгострокові кредити індивідуальним забудовникам житла на селі та їх повернення </t>
  </si>
  <si>
    <t>Надання кредиту</t>
  </si>
  <si>
    <t>Всього кредитування</t>
  </si>
  <si>
    <t>Всього видатків спеціального фонду</t>
  </si>
  <si>
    <t>Кредитування спеціального  фонду</t>
  </si>
  <si>
    <t>Всього видатків та кредитування спеціального  фонду</t>
  </si>
  <si>
    <t>Повернення кредиту</t>
  </si>
  <si>
    <t>Начальник фінансового управління</t>
  </si>
  <si>
    <t>Ганна Кравчук</t>
  </si>
  <si>
    <t>Інші заходи в галузі культури і мистецтва</t>
  </si>
  <si>
    <t>Надання реабілітаційних послуг особам з інвалідністю та дітям з інвалідністю</t>
  </si>
  <si>
    <t>Забезпечення діяльності палаців i будинків культури, клубів, центрів дозвілля та iнших клубних закладів</t>
  </si>
  <si>
    <t>Субвенція з місцевого бюджету на здійснення природоохоронних заходів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</si>
  <si>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настала</t>
  </si>
  <si>
    <t>Касові видатки за                9 місяців  2017 року   (у співставних умовах)</t>
  </si>
  <si>
    <t>Касові видатки за                               9 місяців 2018 року</t>
  </si>
  <si>
    <t>Збільшення/ зменшення видатків за            9 місяців 2018 року до видатків 2017 року (+;-)</t>
  </si>
  <si>
    <t>Інформація про виконання Коломийського районного бюджету по видатках за 9 місяців 2018 року</t>
  </si>
  <si>
    <t>Інші програми та заходи у сфері охорони здоров`я</t>
  </si>
  <si>
    <t>Забезпечення діяльності інших закладів у сфері освіти</t>
  </si>
  <si>
    <t>Інші заходи громадського порядку та безпеки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</si>
  <si>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захисту`, д</t>
  </si>
  <si>
    <t>Заходи та роботи з мобілізаційної підготовки місцевого значення</t>
  </si>
  <si>
    <t>Фінансова підтримка фiлармонiй, художніх і музичних колективів, ансамблів, концертних та циркових організацій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</si>
</sst>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1" fillId="33" borderId="11" xfId="52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/>
    </xf>
    <xf numFmtId="2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34" borderId="10" xfId="0" applyFont="1" applyFill="1" applyBorder="1" applyAlignment="1" quotePrefix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1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 quotePrefix="1">
      <alignment horizontal="center"/>
    </xf>
    <xf numFmtId="2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1" fillId="33" borderId="10" xfId="52" applyFont="1" applyFill="1" applyBorder="1" applyAlignment="1" applyProtection="1">
      <alignment horizontal="left" wrapText="1"/>
      <protection/>
    </xf>
    <xf numFmtId="164" fontId="3" fillId="33" borderId="12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0"/>
  <sheetViews>
    <sheetView tabSelected="1" zoomScalePageLayoutView="0" workbookViewId="0" topLeftCell="A1">
      <pane xSplit="2" ySplit="6" topLeftCell="C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0" sqref="D20"/>
    </sheetView>
  </sheetViews>
  <sheetFormatPr defaultColWidth="9.00390625" defaultRowHeight="12.75"/>
  <cols>
    <col min="1" max="1" width="9.125" style="20" customWidth="1"/>
    <col min="2" max="2" width="44.375" style="6" customWidth="1"/>
    <col min="3" max="3" width="16.375" style="12" customWidth="1"/>
    <col min="4" max="4" width="16.625" style="12" customWidth="1"/>
    <col min="5" max="5" width="16.125" style="12" customWidth="1"/>
    <col min="6" max="6" width="14.75390625" style="12" customWidth="1"/>
    <col min="7" max="7" width="19.25390625" style="12" customWidth="1"/>
    <col min="8" max="16384" width="9.125" style="4" customWidth="1"/>
  </cols>
  <sheetData>
    <row r="2" spans="1:9" ht="18.75">
      <c r="A2" s="41" t="s">
        <v>81</v>
      </c>
      <c r="B2" s="41"/>
      <c r="C2" s="41"/>
      <c r="D2" s="41"/>
      <c r="E2" s="41"/>
      <c r="F2" s="41"/>
      <c r="G2" s="41"/>
      <c r="H2" s="3"/>
      <c r="I2" s="3"/>
    </row>
    <row r="3" spans="1:9" ht="18.75">
      <c r="A3" s="41" t="s">
        <v>62</v>
      </c>
      <c r="B3" s="41"/>
      <c r="C3" s="41"/>
      <c r="D3" s="41"/>
      <c r="E3" s="41"/>
      <c r="F3" s="41"/>
      <c r="G3" s="41"/>
      <c r="H3" s="3"/>
      <c r="I3" s="3"/>
    </row>
    <row r="4" ht="15.75">
      <c r="G4" s="12" t="s">
        <v>61</v>
      </c>
    </row>
    <row r="5" spans="1:7" ht="94.5">
      <c r="A5" s="7" t="s">
        <v>46</v>
      </c>
      <c r="B5" s="7" t="s">
        <v>47</v>
      </c>
      <c r="C5" s="33" t="s">
        <v>78</v>
      </c>
      <c r="D5" s="33" t="s">
        <v>48</v>
      </c>
      <c r="E5" s="33" t="s">
        <v>79</v>
      </c>
      <c r="F5" s="7" t="s">
        <v>49</v>
      </c>
      <c r="G5" s="7" t="s">
        <v>80</v>
      </c>
    </row>
    <row r="6" spans="1:7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26.25" customHeight="1">
      <c r="A7" s="21" t="s">
        <v>0</v>
      </c>
      <c r="B7" s="9" t="s">
        <v>1</v>
      </c>
      <c r="C7" s="13">
        <f>SUM(C8)</f>
        <v>44850.59</v>
      </c>
      <c r="D7" s="13">
        <f>SUM(D8)</f>
        <v>70000</v>
      </c>
      <c r="E7" s="13">
        <f>SUM(E8)</f>
        <v>62135.15</v>
      </c>
      <c r="F7" s="14">
        <f>SUM(E7/D7*100)</f>
        <v>88.7645</v>
      </c>
      <c r="G7" s="13">
        <f>SUM(E7-C7)</f>
        <v>17284.560000000005</v>
      </c>
    </row>
    <row r="8" spans="1:7" ht="78" customHeight="1">
      <c r="A8" s="22" t="s">
        <v>2</v>
      </c>
      <c r="B8" s="2" t="s">
        <v>3</v>
      </c>
      <c r="C8" s="15">
        <v>44850.59</v>
      </c>
      <c r="D8" s="15">
        <v>70000</v>
      </c>
      <c r="E8" s="15">
        <v>62135.15</v>
      </c>
      <c r="F8" s="16">
        <f aca="true" t="shared" si="0" ref="F8:F57">SUM(E8/D8*100)</f>
        <v>88.7645</v>
      </c>
      <c r="G8" s="15">
        <f aca="true" t="shared" si="1" ref="G8:G57">SUM(E8-C8)</f>
        <v>17284.560000000005</v>
      </c>
    </row>
    <row r="9" spans="1:7" ht="19.5" customHeight="1">
      <c r="A9" s="21" t="s">
        <v>4</v>
      </c>
      <c r="B9" s="9" t="s">
        <v>5</v>
      </c>
      <c r="C9" s="13">
        <f>SUM(C10:C11)</f>
        <v>844344.8999999999</v>
      </c>
      <c r="D9" s="13">
        <f>SUM(D10:D12)</f>
        <v>6291661</v>
      </c>
      <c r="E9" s="13">
        <f>SUM(E10:E12)</f>
        <v>3923301.39</v>
      </c>
      <c r="F9" s="14">
        <f t="shared" si="0"/>
        <v>62.35716434817451</v>
      </c>
      <c r="G9" s="13">
        <f t="shared" si="1"/>
        <v>3078956.49</v>
      </c>
    </row>
    <row r="10" spans="1:7" ht="94.5">
      <c r="A10" s="22" t="s">
        <v>6</v>
      </c>
      <c r="B10" s="2" t="s">
        <v>7</v>
      </c>
      <c r="C10" s="15">
        <v>671277.95</v>
      </c>
      <c r="D10" s="15">
        <v>5726951</v>
      </c>
      <c r="E10" s="15">
        <v>3737029.43</v>
      </c>
      <c r="F10" s="16">
        <f t="shared" si="0"/>
        <v>65.25338578940173</v>
      </c>
      <c r="G10" s="15">
        <f t="shared" si="1"/>
        <v>3065751.4800000004</v>
      </c>
    </row>
    <row r="11" spans="1:7" ht="69.75" customHeight="1">
      <c r="A11" s="22" t="s">
        <v>8</v>
      </c>
      <c r="B11" s="2" t="s">
        <v>9</v>
      </c>
      <c r="C11" s="15">
        <v>173066.95</v>
      </c>
      <c r="D11" s="15">
        <v>366800</v>
      </c>
      <c r="E11" s="15">
        <v>186271.96</v>
      </c>
      <c r="F11" s="16">
        <f t="shared" si="0"/>
        <v>50.78297709923664</v>
      </c>
      <c r="G11" s="15">
        <f t="shared" si="1"/>
        <v>13205.00999999998</v>
      </c>
    </row>
    <row r="12" spans="1:7" ht="36.75" customHeight="1">
      <c r="A12" s="22">
        <v>1161</v>
      </c>
      <c r="B12" s="10" t="s">
        <v>83</v>
      </c>
      <c r="C12" s="15"/>
      <c r="D12" s="15">
        <v>197910</v>
      </c>
      <c r="E12" s="15">
        <v>0</v>
      </c>
      <c r="F12" s="16">
        <f t="shared" si="0"/>
        <v>0</v>
      </c>
      <c r="G12" s="15">
        <f t="shared" si="1"/>
        <v>0</v>
      </c>
    </row>
    <row r="13" spans="1:7" ht="23.25" customHeight="1">
      <c r="A13" s="21" t="s">
        <v>10</v>
      </c>
      <c r="B13" s="9" t="s">
        <v>11</v>
      </c>
      <c r="C13" s="13">
        <f>SUM(C14:C17)</f>
        <v>7561449.470000001</v>
      </c>
      <c r="D13" s="13">
        <f>SUM(D14+D15+D16+D17+D19)</f>
        <v>7885111.42</v>
      </c>
      <c r="E13" s="13">
        <f>SUM(E14+E15+E16+E17+E19)</f>
        <v>6438171.959999999</v>
      </c>
      <c r="F13" s="14">
        <f t="shared" si="0"/>
        <v>81.64972715122394</v>
      </c>
      <c r="G13" s="13">
        <f t="shared" si="1"/>
        <v>-1123277.5100000016</v>
      </c>
    </row>
    <row r="14" spans="1:7" ht="31.5">
      <c r="A14" s="22" t="s">
        <v>12</v>
      </c>
      <c r="B14" s="2" t="s">
        <v>13</v>
      </c>
      <c r="C14" s="15">
        <v>6522460.4</v>
      </c>
      <c r="D14" s="15">
        <v>5574948.41</v>
      </c>
      <c r="E14" s="15">
        <v>4747806.28</v>
      </c>
      <c r="F14" s="16">
        <f t="shared" si="0"/>
        <v>85.16323256881941</v>
      </c>
      <c r="G14" s="15">
        <f t="shared" si="1"/>
        <v>-1774654.12</v>
      </c>
    </row>
    <row r="15" spans="1:7" ht="27" customHeight="1">
      <c r="A15" s="22" t="s">
        <v>14</v>
      </c>
      <c r="B15" s="2" t="s">
        <v>15</v>
      </c>
      <c r="C15" s="15">
        <v>247861.08</v>
      </c>
      <c r="D15" s="15">
        <v>753394.22</v>
      </c>
      <c r="E15" s="15">
        <v>542977.43</v>
      </c>
      <c r="F15" s="16"/>
      <c r="G15" s="15">
        <f t="shared" si="1"/>
        <v>295116.3500000001</v>
      </c>
    </row>
    <row r="16" spans="1:7" ht="15.75">
      <c r="A16" s="22" t="s">
        <v>16</v>
      </c>
      <c r="B16" s="2" t="s">
        <v>17</v>
      </c>
      <c r="C16" s="15">
        <v>521787.94</v>
      </c>
      <c r="D16" s="15">
        <v>890984.28</v>
      </c>
      <c r="E16" s="15">
        <v>656302.55</v>
      </c>
      <c r="F16" s="16">
        <f t="shared" si="0"/>
        <v>73.66039611832433</v>
      </c>
      <c r="G16" s="15">
        <f t="shared" si="1"/>
        <v>134514.61000000004</v>
      </c>
    </row>
    <row r="17" spans="1:7" ht="15.75">
      <c r="A17" s="23">
        <v>2110</v>
      </c>
      <c r="B17" s="10" t="s">
        <v>50</v>
      </c>
      <c r="C17" s="15">
        <f>SUM(C18)</f>
        <v>269340.05</v>
      </c>
      <c r="D17" s="15">
        <f>SUM(D18)</f>
        <v>564804.51</v>
      </c>
      <c r="E17" s="15">
        <f>SUM(E18)</f>
        <v>402843.1</v>
      </c>
      <c r="F17" s="16">
        <f t="shared" si="0"/>
        <v>71.32434193912509</v>
      </c>
      <c r="G17" s="15">
        <f t="shared" si="1"/>
        <v>133503.05</v>
      </c>
    </row>
    <row r="18" spans="1:7" ht="53.25" customHeight="1">
      <c r="A18" s="24" t="s">
        <v>18</v>
      </c>
      <c r="B18" s="1" t="s">
        <v>19</v>
      </c>
      <c r="C18" s="17">
        <v>269340.05</v>
      </c>
      <c r="D18" s="17">
        <v>564804.51</v>
      </c>
      <c r="E18" s="17">
        <v>402843.1</v>
      </c>
      <c r="F18" s="18">
        <f t="shared" si="0"/>
        <v>71.32434193912509</v>
      </c>
      <c r="G18" s="17">
        <f t="shared" si="1"/>
        <v>133503.05</v>
      </c>
    </row>
    <row r="19" spans="1:7" ht="37.5" customHeight="1">
      <c r="A19" s="22">
        <v>2152</v>
      </c>
      <c r="B19" s="10" t="s">
        <v>82</v>
      </c>
      <c r="C19" s="17"/>
      <c r="D19" s="17">
        <v>100980</v>
      </c>
      <c r="E19" s="17">
        <v>88242.6</v>
      </c>
      <c r="F19" s="18">
        <f t="shared" si="0"/>
        <v>87.38621509209746</v>
      </c>
      <c r="G19" s="17">
        <f t="shared" si="1"/>
        <v>88242.6</v>
      </c>
    </row>
    <row r="20" spans="1:7" ht="31.5" customHeight="1">
      <c r="A20" s="21" t="s">
        <v>20</v>
      </c>
      <c r="B20" s="9" t="s">
        <v>21</v>
      </c>
      <c r="C20" s="13">
        <f>SUM(C21+C24+C28)</f>
        <v>260041.28</v>
      </c>
      <c r="D20" s="13">
        <f>SUM(D21+D24+D26+D27+D28)</f>
        <v>4602543.84</v>
      </c>
      <c r="E20" s="13">
        <f>SUM(E21+E24+E26+E27+E28)</f>
        <v>3507423.79</v>
      </c>
      <c r="F20" s="14">
        <f t="shared" si="0"/>
        <v>76.20620056929214</v>
      </c>
      <c r="G20" s="13">
        <f t="shared" si="1"/>
        <v>3247382.5100000002</v>
      </c>
    </row>
    <row r="21" spans="1:7" ht="75.75" customHeight="1">
      <c r="A21" s="23">
        <v>3100</v>
      </c>
      <c r="B21" s="10" t="s">
        <v>51</v>
      </c>
      <c r="C21" s="15">
        <f>SUM(C22)</f>
        <v>257698.28</v>
      </c>
      <c r="D21" s="15">
        <f>SUM(D22:D23)</f>
        <v>323800</v>
      </c>
      <c r="E21" s="15">
        <f>SUM(E22:E23)</f>
        <v>312911.17</v>
      </c>
      <c r="F21" s="16">
        <f t="shared" si="0"/>
        <v>96.63717418159356</v>
      </c>
      <c r="G21" s="15">
        <f t="shared" si="1"/>
        <v>55212.889999999985</v>
      </c>
    </row>
    <row r="22" spans="1:7" ht="63">
      <c r="A22" s="24" t="s">
        <v>22</v>
      </c>
      <c r="B22" s="1" t="s">
        <v>23</v>
      </c>
      <c r="C22" s="17">
        <v>257698.28</v>
      </c>
      <c r="D22" s="17">
        <v>321000</v>
      </c>
      <c r="E22" s="17">
        <v>310111.17</v>
      </c>
      <c r="F22" s="18">
        <f t="shared" si="0"/>
        <v>96.60784112149531</v>
      </c>
      <c r="G22" s="17">
        <f t="shared" si="1"/>
        <v>52412.889999999985</v>
      </c>
    </row>
    <row r="23" spans="1:7" ht="33.75" customHeight="1">
      <c r="A23" s="24">
        <v>3105</v>
      </c>
      <c r="B23" s="1" t="s">
        <v>74</v>
      </c>
      <c r="C23" s="17"/>
      <c r="D23" s="17">
        <v>2800</v>
      </c>
      <c r="E23" s="17">
        <v>2800</v>
      </c>
      <c r="F23" s="18"/>
      <c r="G23" s="17"/>
    </row>
    <row r="24" spans="1:7" ht="31.5">
      <c r="A24" s="22">
        <v>3110</v>
      </c>
      <c r="B24" s="11" t="s">
        <v>52</v>
      </c>
      <c r="C24" s="15">
        <f>SUM(C25)</f>
        <v>0</v>
      </c>
      <c r="D24" s="15">
        <f>SUM(D25)</f>
        <v>536400</v>
      </c>
      <c r="E24" s="15">
        <f>SUM(E25)</f>
        <v>536400</v>
      </c>
      <c r="F24" s="16">
        <f t="shared" si="0"/>
        <v>100</v>
      </c>
      <c r="G24" s="15">
        <f t="shared" si="1"/>
        <v>536400</v>
      </c>
    </row>
    <row r="25" spans="1:7" ht="31.5">
      <c r="A25" s="24" t="s">
        <v>24</v>
      </c>
      <c r="B25" s="1" t="s">
        <v>25</v>
      </c>
      <c r="C25" s="17">
        <v>0</v>
      </c>
      <c r="D25" s="17">
        <v>536400</v>
      </c>
      <c r="E25" s="17">
        <v>536400</v>
      </c>
      <c r="F25" s="18">
        <f t="shared" si="0"/>
        <v>100</v>
      </c>
      <c r="G25" s="17">
        <f t="shared" si="1"/>
        <v>536400</v>
      </c>
    </row>
    <row r="26" spans="1:7" ht="114.75" customHeight="1">
      <c r="A26" s="22">
        <v>3221</v>
      </c>
      <c r="B26" s="2" t="s">
        <v>77</v>
      </c>
      <c r="C26" s="15"/>
      <c r="D26" s="15">
        <v>2534312.62</v>
      </c>
      <c r="E26" s="15">
        <v>1450081.4</v>
      </c>
      <c r="F26" s="18">
        <f t="shared" si="0"/>
        <v>57.21793706729045</v>
      </c>
      <c r="G26" s="17">
        <f t="shared" si="1"/>
        <v>1450081.4</v>
      </c>
    </row>
    <row r="27" spans="1:7" ht="117" customHeight="1">
      <c r="A27" s="34">
        <v>3223</v>
      </c>
      <c r="B27" s="10" t="s">
        <v>85</v>
      </c>
      <c r="C27" s="35"/>
      <c r="D27" s="35">
        <v>1208031.22</v>
      </c>
      <c r="E27" s="35">
        <v>1208031.22</v>
      </c>
      <c r="F27" s="38">
        <f t="shared" si="0"/>
        <v>100</v>
      </c>
      <c r="G27" s="39">
        <f t="shared" si="1"/>
        <v>1208031.22</v>
      </c>
    </row>
    <row r="28" spans="1:7" ht="15.75">
      <c r="A28" s="34">
        <v>3240</v>
      </c>
      <c r="B28" s="11" t="s">
        <v>58</v>
      </c>
      <c r="C28" s="35">
        <f>SUM(C29)</f>
        <v>2343</v>
      </c>
      <c r="D28" s="35">
        <f>SUM(D29)</f>
        <v>0</v>
      </c>
      <c r="E28" s="35">
        <f>SUM(E29)</f>
        <v>0</v>
      </c>
      <c r="F28" s="36">
        <v>0</v>
      </c>
      <c r="G28" s="35">
        <f t="shared" si="1"/>
        <v>-2343</v>
      </c>
    </row>
    <row r="29" spans="1:7" ht="31.5">
      <c r="A29" s="24" t="s">
        <v>59</v>
      </c>
      <c r="B29" s="1" t="s">
        <v>60</v>
      </c>
      <c r="C29" s="17">
        <v>2343</v>
      </c>
      <c r="D29" s="17">
        <v>0</v>
      </c>
      <c r="E29" s="17">
        <v>0</v>
      </c>
      <c r="F29" s="18">
        <v>0</v>
      </c>
      <c r="G29" s="17">
        <f t="shared" si="1"/>
        <v>-2343</v>
      </c>
    </row>
    <row r="30" spans="1:7" ht="21" customHeight="1">
      <c r="A30" s="21" t="s">
        <v>26</v>
      </c>
      <c r="B30" s="9" t="s">
        <v>27</v>
      </c>
      <c r="C30" s="13">
        <f>SUM(C31:C34)</f>
        <v>189989</v>
      </c>
      <c r="D30" s="13">
        <f>SUM(D32:D34)</f>
        <v>230775</v>
      </c>
      <c r="E30" s="13">
        <f>SUM(E32:E34)</f>
        <v>169620</v>
      </c>
      <c r="F30" s="14">
        <f t="shared" si="0"/>
        <v>73.5001624959376</v>
      </c>
      <c r="G30" s="13">
        <f t="shared" si="1"/>
        <v>-20369</v>
      </c>
    </row>
    <row r="31" spans="1:7" ht="65.25" customHeight="1">
      <c r="A31" s="22">
        <v>4020</v>
      </c>
      <c r="B31" s="2" t="s">
        <v>87</v>
      </c>
      <c r="C31" s="15">
        <v>178450</v>
      </c>
      <c r="D31" s="15"/>
      <c r="E31" s="15"/>
      <c r="F31" s="16"/>
      <c r="G31" s="15"/>
    </row>
    <row r="32" spans="1:7" ht="23.25" customHeight="1">
      <c r="A32" s="22" t="s">
        <v>28</v>
      </c>
      <c r="B32" s="2" t="s">
        <v>29</v>
      </c>
      <c r="C32" s="15">
        <v>11539</v>
      </c>
      <c r="D32" s="15">
        <v>48000</v>
      </c>
      <c r="E32" s="15">
        <v>28252</v>
      </c>
      <c r="F32" s="16">
        <f t="shared" si="0"/>
        <v>58.858333333333334</v>
      </c>
      <c r="G32" s="15">
        <f t="shared" si="1"/>
        <v>16713</v>
      </c>
    </row>
    <row r="33" spans="1:7" ht="49.5" customHeight="1">
      <c r="A33" s="22">
        <v>4060</v>
      </c>
      <c r="B33" s="2" t="s">
        <v>75</v>
      </c>
      <c r="C33" s="15"/>
      <c r="D33" s="15">
        <v>17000</v>
      </c>
      <c r="E33" s="15">
        <v>10000</v>
      </c>
      <c r="F33" s="16">
        <f t="shared" si="0"/>
        <v>58.82352941176471</v>
      </c>
      <c r="G33" s="15">
        <f t="shared" si="1"/>
        <v>10000</v>
      </c>
    </row>
    <row r="34" spans="1:7" ht="31.5">
      <c r="A34" s="22">
        <v>4082</v>
      </c>
      <c r="B34" s="2" t="s">
        <v>73</v>
      </c>
      <c r="C34" s="15">
        <v>0</v>
      </c>
      <c r="D34" s="15">
        <v>165775</v>
      </c>
      <c r="E34" s="15">
        <v>131368</v>
      </c>
      <c r="F34" s="16">
        <f t="shared" si="0"/>
        <v>79.24475946312774</v>
      </c>
      <c r="G34" s="15">
        <f t="shared" si="1"/>
        <v>131368</v>
      </c>
    </row>
    <row r="35" spans="1:7" ht="23.25" customHeight="1">
      <c r="A35" s="21" t="s">
        <v>30</v>
      </c>
      <c r="B35" s="9" t="s">
        <v>31</v>
      </c>
      <c r="C35" s="13">
        <f>SUM(C36+C38)</f>
        <v>38397.64</v>
      </c>
      <c r="D35" s="13">
        <f>SUM(D36+D38)</f>
        <v>195000</v>
      </c>
      <c r="E35" s="13">
        <f>SUM(E36+E38)</f>
        <v>42755.58</v>
      </c>
      <c r="F35" s="14">
        <f t="shared" si="0"/>
        <v>21.925938461538465</v>
      </c>
      <c r="G35" s="13">
        <f t="shared" si="1"/>
        <v>4357.940000000002</v>
      </c>
    </row>
    <row r="36" spans="1:7" ht="30.75" customHeight="1">
      <c r="A36" s="22">
        <v>5030</v>
      </c>
      <c r="B36" s="37" t="s">
        <v>55</v>
      </c>
      <c r="C36" s="15">
        <v>10740</v>
      </c>
      <c r="D36" s="15">
        <v>0</v>
      </c>
      <c r="E36" s="15">
        <v>0</v>
      </c>
      <c r="F36" s="16">
        <v>0</v>
      </c>
      <c r="G36" s="15">
        <f t="shared" si="1"/>
        <v>-10740</v>
      </c>
    </row>
    <row r="37" spans="1:7" ht="32.25" customHeight="1">
      <c r="A37" s="24" t="s">
        <v>56</v>
      </c>
      <c r="B37" s="1" t="s">
        <v>57</v>
      </c>
      <c r="C37" s="17">
        <v>10740</v>
      </c>
      <c r="D37" s="17">
        <v>0</v>
      </c>
      <c r="E37" s="17">
        <v>0</v>
      </c>
      <c r="F37" s="18">
        <v>0</v>
      </c>
      <c r="G37" s="17">
        <f t="shared" si="1"/>
        <v>-10740</v>
      </c>
    </row>
    <row r="38" spans="1:7" ht="32.25" customHeight="1">
      <c r="A38" s="22">
        <v>5040</v>
      </c>
      <c r="B38" s="37" t="s">
        <v>53</v>
      </c>
      <c r="C38" s="15">
        <f>SUM(C39)</f>
        <v>27657.64</v>
      </c>
      <c r="D38" s="15">
        <v>195000</v>
      </c>
      <c r="E38" s="15">
        <f>SUM(E39)</f>
        <v>42755.58</v>
      </c>
      <c r="F38" s="16">
        <f t="shared" si="0"/>
        <v>21.925938461538465</v>
      </c>
      <c r="G38" s="15">
        <f t="shared" si="1"/>
        <v>15097.940000000002</v>
      </c>
    </row>
    <row r="39" spans="1:7" ht="31.5">
      <c r="A39" s="24" t="s">
        <v>32</v>
      </c>
      <c r="B39" s="1" t="s">
        <v>33</v>
      </c>
      <c r="C39" s="17">
        <v>27657.64</v>
      </c>
      <c r="D39" s="17">
        <v>195000</v>
      </c>
      <c r="E39" s="17">
        <v>42755.58</v>
      </c>
      <c r="F39" s="18">
        <f t="shared" si="0"/>
        <v>21.925938461538465</v>
      </c>
      <c r="G39" s="17">
        <f t="shared" si="1"/>
        <v>15097.940000000002</v>
      </c>
    </row>
    <row r="40" spans="1:7" ht="22.5" customHeight="1">
      <c r="A40" s="21" t="s">
        <v>34</v>
      </c>
      <c r="B40" s="9" t="s">
        <v>35</v>
      </c>
      <c r="C40" s="13">
        <f aca="true" t="shared" si="2" ref="C40:E41">SUM(C41)</f>
        <v>9336267.8</v>
      </c>
      <c r="D40" s="13">
        <f t="shared" si="2"/>
        <v>2054209</v>
      </c>
      <c r="E40" s="13">
        <f t="shared" si="2"/>
        <v>109209</v>
      </c>
      <c r="F40" s="14">
        <f t="shared" si="0"/>
        <v>5.316352912483588</v>
      </c>
      <c r="G40" s="13">
        <f t="shared" si="1"/>
        <v>-9227058.8</v>
      </c>
    </row>
    <row r="41" spans="1:7" s="5" customFormat="1" ht="50.25" customHeight="1">
      <c r="A41" s="22">
        <v>7360</v>
      </c>
      <c r="B41" s="2" t="s">
        <v>54</v>
      </c>
      <c r="C41" s="15">
        <f t="shared" si="2"/>
        <v>9336267.8</v>
      </c>
      <c r="D41" s="15">
        <f t="shared" si="2"/>
        <v>2054209</v>
      </c>
      <c r="E41" s="15">
        <f t="shared" si="2"/>
        <v>109209</v>
      </c>
      <c r="F41" s="16">
        <f t="shared" si="0"/>
        <v>5.316352912483588</v>
      </c>
      <c r="G41" s="15">
        <f t="shared" si="1"/>
        <v>-9227058.8</v>
      </c>
    </row>
    <row r="42" spans="1:7" ht="47.25">
      <c r="A42" s="24" t="s">
        <v>36</v>
      </c>
      <c r="B42" s="1" t="s">
        <v>37</v>
      </c>
      <c r="C42" s="17">
        <v>9336267.8</v>
      </c>
      <c r="D42" s="17">
        <v>2054209</v>
      </c>
      <c r="E42" s="17">
        <v>109209</v>
      </c>
      <c r="F42" s="18">
        <f t="shared" si="0"/>
        <v>5.316352912483588</v>
      </c>
      <c r="G42" s="17">
        <f t="shared" si="1"/>
        <v>-9227058.8</v>
      </c>
    </row>
    <row r="43" spans="1:7" ht="24" customHeight="1">
      <c r="A43" s="21" t="s">
        <v>38</v>
      </c>
      <c r="B43" s="9" t="s">
        <v>39</v>
      </c>
      <c r="C43" s="13">
        <f>SUM(C46)</f>
        <v>0</v>
      </c>
      <c r="D43" s="13">
        <f>SUM(D44+D45+D46)</f>
        <v>252320</v>
      </c>
      <c r="E43" s="13">
        <f>SUM(E44+E45+E46)</f>
        <v>250700</v>
      </c>
      <c r="F43" s="14">
        <f t="shared" si="0"/>
        <v>99.357958148383</v>
      </c>
      <c r="G43" s="13">
        <f t="shared" si="1"/>
        <v>250700</v>
      </c>
    </row>
    <row r="44" spans="1:7" ht="35.25" customHeight="1">
      <c r="A44" s="22">
        <v>8220</v>
      </c>
      <c r="B44" s="2" t="s">
        <v>86</v>
      </c>
      <c r="C44" s="15"/>
      <c r="D44" s="15">
        <v>58320</v>
      </c>
      <c r="E44" s="15">
        <v>58320</v>
      </c>
      <c r="F44" s="16">
        <f t="shared" si="0"/>
        <v>100</v>
      </c>
      <c r="G44" s="15">
        <f t="shared" si="1"/>
        <v>58320</v>
      </c>
    </row>
    <row r="45" spans="1:7" ht="32.25" customHeight="1">
      <c r="A45" s="22">
        <v>8230</v>
      </c>
      <c r="B45" s="10" t="s">
        <v>84</v>
      </c>
      <c r="C45" s="15"/>
      <c r="D45" s="15">
        <v>14000</v>
      </c>
      <c r="E45" s="15">
        <v>14000</v>
      </c>
      <c r="F45" s="16">
        <f t="shared" si="0"/>
        <v>100</v>
      </c>
      <c r="G45" s="15">
        <f t="shared" si="1"/>
        <v>14000</v>
      </c>
    </row>
    <row r="46" spans="1:7" ht="33" customHeight="1">
      <c r="A46" s="22">
        <v>8300</v>
      </c>
      <c r="B46" s="2" t="s">
        <v>63</v>
      </c>
      <c r="C46" s="15">
        <f>SUM(C47)</f>
        <v>0</v>
      </c>
      <c r="D46" s="15">
        <f>SUM(D47)</f>
        <v>180000</v>
      </c>
      <c r="E46" s="15">
        <f>SUM(E47)</f>
        <v>178380</v>
      </c>
      <c r="F46" s="16">
        <f t="shared" si="0"/>
        <v>99.1</v>
      </c>
      <c r="G46" s="15">
        <f t="shared" si="1"/>
        <v>178380</v>
      </c>
    </row>
    <row r="47" spans="1:7" ht="31.5">
      <c r="A47" s="24" t="s">
        <v>40</v>
      </c>
      <c r="B47" s="1" t="s">
        <v>41</v>
      </c>
      <c r="C47" s="17">
        <v>0</v>
      </c>
      <c r="D47" s="17">
        <v>180000</v>
      </c>
      <c r="E47" s="17">
        <v>178380</v>
      </c>
      <c r="F47" s="18">
        <f t="shared" si="0"/>
        <v>99.1</v>
      </c>
      <c r="G47" s="17">
        <f t="shared" si="1"/>
        <v>178380</v>
      </c>
    </row>
    <row r="48" spans="1:7" ht="26.25" customHeight="1">
      <c r="A48" s="21" t="s">
        <v>42</v>
      </c>
      <c r="B48" s="9" t="s">
        <v>43</v>
      </c>
      <c r="C48" s="13">
        <f>SUM(C49:C50)</f>
        <v>2321368</v>
      </c>
      <c r="D48" s="13">
        <f>SUM(D49:D50)</f>
        <v>6840040</v>
      </c>
      <c r="E48" s="13">
        <f>SUM(E49:E50)</f>
        <v>4268340</v>
      </c>
      <c r="F48" s="14">
        <f t="shared" si="0"/>
        <v>62.40226665341139</v>
      </c>
      <c r="G48" s="13">
        <f t="shared" si="1"/>
        <v>1946972</v>
      </c>
    </row>
    <row r="49" spans="1:7" ht="31.5" customHeight="1">
      <c r="A49" s="24">
        <v>9740</v>
      </c>
      <c r="B49" s="1" t="s">
        <v>76</v>
      </c>
      <c r="C49" s="15"/>
      <c r="D49" s="17">
        <v>2514700</v>
      </c>
      <c r="E49" s="17">
        <v>845000</v>
      </c>
      <c r="F49" s="18">
        <f t="shared" si="0"/>
        <v>33.60241778343342</v>
      </c>
      <c r="G49" s="17">
        <f t="shared" si="1"/>
        <v>845000</v>
      </c>
    </row>
    <row r="50" spans="1:7" ht="15.75">
      <c r="A50" s="24" t="s">
        <v>44</v>
      </c>
      <c r="B50" s="1" t="s">
        <v>45</v>
      </c>
      <c r="C50" s="17">
        <v>2321368</v>
      </c>
      <c r="D50" s="17">
        <v>4325340</v>
      </c>
      <c r="E50" s="17">
        <v>3423340</v>
      </c>
      <c r="F50" s="18">
        <f t="shared" si="0"/>
        <v>79.14614804847712</v>
      </c>
      <c r="G50" s="17">
        <f t="shared" si="1"/>
        <v>1101972</v>
      </c>
    </row>
    <row r="51" spans="1:7" ht="21.75" customHeight="1">
      <c r="A51" s="29" t="s">
        <v>67</v>
      </c>
      <c r="B51" s="19"/>
      <c r="C51" s="13">
        <f>SUM(C7+C9+C13+C20+C30+C35+C40+C43+C48)</f>
        <v>20596708.68</v>
      </c>
      <c r="D51" s="13">
        <f>SUM(D7+D9+D13+D20+D30+D35+D40+D43+D48)</f>
        <v>28421660.259999998</v>
      </c>
      <c r="E51" s="13">
        <f>SUM(E7+E9+E13+E20+E30+E35+E40+E43+E48)</f>
        <v>18771656.869999997</v>
      </c>
      <c r="F51" s="14">
        <f t="shared" si="0"/>
        <v>66.04701026709127</v>
      </c>
      <c r="G51" s="13">
        <f t="shared" si="1"/>
        <v>-1825051.8100000024</v>
      </c>
    </row>
    <row r="52" spans="1:7" ht="15.75" customHeight="1">
      <c r="A52" s="44" t="s">
        <v>68</v>
      </c>
      <c r="B52" s="45"/>
      <c r="C52" s="26"/>
      <c r="D52" s="26"/>
      <c r="E52" s="26"/>
      <c r="F52" s="14"/>
      <c r="G52" s="13"/>
    </row>
    <row r="53" spans="1:7" ht="47.25">
      <c r="A53" s="19">
        <v>8830</v>
      </c>
      <c r="B53" s="9" t="s">
        <v>64</v>
      </c>
      <c r="C53" s="19">
        <f>SUM(C54:C55)</f>
        <v>50000</v>
      </c>
      <c r="D53" s="19">
        <f>SUM(D54:D55)</f>
        <v>0</v>
      </c>
      <c r="E53" s="19">
        <f>SUM(E54:E55)</f>
        <v>0</v>
      </c>
      <c r="F53" s="14">
        <v>0</v>
      </c>
      <c r="G53" s="13">
        <v>0</v>
      </c>
    </row>
    <row r="54" spans="1:7" ht="15.75">
      <c r="A54" s="25">
        <v>8831</v>
      </c>
      <c r="B54" s="25" t="s">
        <v>65</v>
      </c>
      <c r="C54" s="25">
        <v>50000</v>
      </c>
      <c r="D54" s="32">
        <v>86000</v>
      </c>
      <c r="E54" s="25">
        <v>0</v>
      </c>
      <c r="F54" s="27">
        <f t="shared" si="0"/>
        <v>0</v>
      </c>
      <c r="G54" s="28">
        <f t="shared" si="1"/>
        <v>-50000</v>
      </c>
    </row>
    <row r="55" spans="1:7" ht="15.75">
      <c r="A55" s="25">
        <v>8832</v>
      </c>
      <c r="B55" s="25" t="s">
        <v>70</v>
      </c>
      <c r="C55" s="25">
        <v>0</v>
      </c>
      <c r="D55" s="32">
        <v>-86000</v>
      </c>
      <c r="E55" s="25">
        <v>0</v>
      </c>
      <c r="F55" s="27">
        <f t="shared" si="0"/>
        <v>0</v>
      </c>
      <c r="G55" s="28">
        <f t="shared" si="1"/>
        <v>0</v>
      </c>
    </row>
    <row r="56" spans="1:7" ht="15.75">
      <c r="A56" s="26"/>
      <c r="B56" s="19" t="s">
        <v>66</v>
      </c>
      <c r="C56" s="19">
        <f>SUM(C54:C55)</f>
        <v>50000</v>
      </c>
      <c r="D56" s="19">
        <f>SUM(D54:D55)</f>
        <v>0</v>
      </c>
      <c r="E56" s="19">
        <f>SUM(E54:E55)</f>
        <v>0</v>
      </c>
      <c r="F56" s="14">
        <v>0</v>
      </c>
      <c r="G56" s="13">
        <f t="shared" si="1"/>
        <v>-50000</v>
      </c>
    </row>
    <row r="57" spans="1:7" ht="44.25" customHeight="1">
      <c r="A57" s="42" t="s">
        <v>69</v>
      </c>
      <c r="B57" s="43"/>
      <c r="C57" s="30">
        <f>SUM(C51+C56)</f>
        <v>20646708.68</v>
      </c>
      <c r="D57" s="30">
        <f>SUM(D51+D56)</f>
        <v>28421660.259999998</v>
      </c>
      <c r="E57" s="30">
        <f>SUM(E51+E56)</f>
        <v>18771656.869999997</v>
      </c>
      <c r="F57" s="31">
        <f t="shared" si="0"/>
        <v>66.04701026709127</v>
      </c>
      <c r="G57" s="30">
        <f t="shared" si="1"/>
        <v>-1875051.8100000024</v>
      </c>
    </row>
    <row r="60" spans="1:7" ht="18.75">
      <c r="A60" s="40" t="s">
        <v>71</v>
      </c>
      <c r="B60" s="40"/>
      <c r="C60" s="40"/>
      <c r="D60" s="40"/>
      <c r="E60" s="41" t="s">
        <v>72</v>
      </c>
      <c r="F60" s="41"/>
      <c r="G60" s="41"/>
    </row>
  </sheetData>
  <sheetProtection/>
  <mergeCells count="6">
    <mergeCell ref="A60:D60"/>
    <mergeCell ref="E60:G60"/>
    <mergeCell ref="A2:G2"/>
    <mergeCell ref="A3:G3"/>
    <mergeCell ref="A57:B57"/>
    <mergeCell ref="A52:B5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ФинУпр</cp:lastModifiedBy>
  <cp:lastPrinted>2018-10-18T13:29:13Z</cp:lastPrinted>
  <dcterms:created xsi:type="dcterms:W3CDTF">2018-04-11T13:24:39Z</dcterms:created>
  <dcterms:modified xsi:type="dcterms:W3CDTF">2018-10-24T10:32:27Z</dcterms:modified>
  <cp:category/>
  <cp:version/>
  <cp:contentType/>
  <cp:contentStatus/>
</cp:coreProperties>
</file>