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Аркуш1" sheetId="1" r:id="rId1"/>
  </sheets>
  <definedNames>
    <definedName name="_xlnm.Print_Area" localSheetId="0">'Аркуш1'!$B$2:$J$56</definedName>
  </definedNames>
  <calcPr fullCalcOnLoad="1"/>
</workbook>
</file>

<file path=xl/sharedStrings.xml><?xml version="1.0" encoding="utf-8"?>
<sst xmlns="http://schemas.openxmlformats.org/spreadsheetml/2006/main" count="93" uniqueCount="92">
  <si>
    <t>Спеціальний фонд</t>
  </si>
  <si>
    <t>Код</t>
  </si>
  <si>
    <t>Показник</t>
  </si>
  <si>
    <t>10000</t>
  </si>
  <si>
    <t>Державне управління </t>
  </si>
  <si>
    <t>10116</t>
  </si>
  <si>
    <t>Органи місцевого самоврядування </t>
  </si>
  <si>
    <t>70000</t>
  </si>
  <si>
    <t>Освіта </t>
  </si>
  <si>
    <t>70201</t>
  </si>
  <si>
    <t>Загальноосвітні школи (в т. ч. школа-дитячий садок, інтернат при школі), спеціалізовані школи, ліцеї, гімназії, колегіуми </t>
  </si>
  <si>
    <t>80000</t>
  </si>
  <si>
    <t>Охорона здоров`я </t>
  </si>
  <si>
    <t>80101</t>
  </si>
  <si>
    <t>Лікарні </t>
  </si>
  <si>
    <t>80203</t>
  </si>
  <si>
    <t>Пологові будинки </t>
  </si>
  <si>
    <t>80500</t>
  </si>
  <si>
    <t>Загальні і спеціалізовані стоматологічні поліклініки </t>
  </si>
  <si>
    <t>90000</t>
  </si>
  <si>
    <t>Соціальний захист та соціальне забезпечення </t>
  </si>
  <si>
    <t>Інші видатки </t>
  </si>
  <si>
    <t>110000</t>
  </si>
  <si>
    <t>Культура і мистецтво </t>
  </si>
  <si>
    <t>110201</t>
  </si>
  <si>
    <t>Бібліотеки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</si>
  <si>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</si>
  <si>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</si>
  <si>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</si>
  <si>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</si>
  <si>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</si>
  <si>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</si>
  <si>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</si>
  <si>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</si>
  <si>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</si>
  <si>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</si>
  <si>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250000</t>
  </si>
  <si>
    <t>Видатки, не віднесені до основних груп </t>
  </si>
  <si>
    <t>250380</t>
  </si>
  <si>
    <t>Інші субвенції </t>
  </si>
  <si>
    <t>250403</t>
  </si>
  <si>
    <t>Видатки на покриття інших заборгованостей, що виникли у попередні роки </t>
  </si>
  <si>
    <t>250404</t>
  </si>
  <si>
    <t xml:space="preserve">Затверджений план на 2012 рік </t>
  </si>
  <si>
    <t>грн.</t>
  </si>
  <si>
    <t xml:space="preserve">Разом видатків спеціального фонду </t>
  </si>
  <si>
    <t>Всього видатків спеціального фонду</t>
  </si>
  <si>
    <t>Надання державного пільгового кредиту індивідуальним сільським забудовникам</t>
  </si>
  <si>
    <t>Кредитування спеціального фонду</t>
  </si>
  <si>
    <t>Вього  видатків та кредитування спеціального фонду</t>
  </si>
  <si>
    <t>Повернення коштів, наданих для кредитування індивідуальних сільських забудовників</t>
  </si>
  <si>
    <t>Центри первинної медичної (медико-санітарної) допомоги</t>
  </si>
  <si>
    <t>110104</t>
  </si>
  <si>
    <t>Видатки на заходи, передбачені державними і місцевими програмами розвитку культури і мистецтва </t>
  </si>
  <si>
    <t>райдержадміністрації</t>
  </si>
  <si>
    <t>Начальник фінансового управління</t>
  </si>
  <si>
    <t>150000</t>
  </si>
  <si>
    <t>Будівництво </t>
  </si>
  <si>
    <t>150110</t>
  </si>
  <si>
    <t>Проведення невідкладних відновлювальних робіт, будівництво та реконструкція загальноосвітніх навчальних закладів </t>
  </si>
  <si>
    <t>240000</t>
  </si>
  <si>
    <t>Цільові фонди</t>
  </si>
  <si>
    <t>240601</t>
  </si>
  <si>
    <t>Охорона та раціональне використання природних ресурсів</t>
  </si>
  <si>
    <t>100000</t>
  </si>
  <si>
    <t>Житлово-комунальне господарство</t>
  </si>
  <si>
    <t>100602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</si>
  <si>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енергії</t>
  </si>
  <si>
    <t>070802</t>
  </si>
  <si>
    <t>Методична робота, інші заходи у сфері народної освіти</t>
  </si>
  <si>
    <t>090802</t>
  </si>
  <si>
    <t>Інші програми соціального захисту дітей</t>
  </si>
  <si>
    <t>091106</t>
  </si>
  <si>
    <t>Інші видатки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</si>
  <si>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</si>
  <si>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</si>
  <si>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</si>
  <si>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</si>
  <si>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150101</t>
  </si>
  <si>
    <t>Капітальні вкладення</t>
  </si>
  <si>
    <t>150122</t>
  </si>
  <si>
    <t>Інвестиційні проекти</t>
  </si>
  <si>
    <t>Ганна Кравчук</t>
  </si>
  <si>
    <t>Позашкільні заклади освіти, заходи  із позашкільної роботи з дітьми</t>
  </si>
  <si>
    <t>Централізовані бухгалтерії обласних, міських та рапйонних відділів освіти</t>
  </si>
  <si>
    <t>091101</t>
  </si>
  <si>
    <t>Утримання центрів соціальних служб для сім"ї, дітей та молоді</t>
  </si>
  <si>
    <t>Касові видатки за 2016 рік</t>
  </si>
  <si>
    <t>План на                      2016 рік з урахуванням змін</t>
  </si>
  <si>
    <t>Відсоток виконання до уточненого призначення на 2016 рік</t>
  </si>
  <si>
    <t>Збільшення/ зменшення видатків 2016 року до видатків 2015 року (+;-)</t>
  </si>
  <si>
    <t xml:space="preserve">                                 Інформація про виконання Коломийського районного бюджету по видатках                                                                                            за 2016 рік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</si>
</sst>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0.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26"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5" fillId="0" borderId="0" xfId="57" applyNumberFormat="1" applyFill="1" applyBorder="1">
      <alignment/>
      <protection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99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" fillId="20" borderId="10" xfId="0" applyFont="1" applyFill="1" applyBorder="1" applyAlignment="1" quotePrefix="1">
      <alignment/>
    </xf>
    <xf numFmtId="0" fontId="2" fillId="20" borderId="10" xfId="0" applyFont="1" applyFill="1" applyBorder="1" applyAlignment="1">
      <alignment wrapText="1"/>
    </xf>
    <xf numFmtId="2" fontId="2" fillId="2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173" fontId="2" fillId="2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quotePrefix="1">
      <alignment/>
    </xf>
    <xf numFmtId="0" fontId="22" fillId="24" borderId="10" xfId="0" applyFont="1" applyFill="1" applyBorder="1" applyAlignment="1">
      <alignment wrapText="1"/>
    </xf>
    <xf numFmtId="174" fontId="23" fillId="0" borderId="10" xfId="79" applyNumberFormat="1" applyFont="1" applyBorder="1" applyAlignment="1">
      <alignment horizontal="center" vertical="center" wrapText="1"/>
      <protection/>
    </xf>
    <xf numFmtId="2" fontId="22" fillId="24" borderId="10" xfId="0" applyNumberFormat="1" applyFont="1" applyFill="1" applyBorder="1" applyAlignment="1">
      <alignment horizontal="center" vertical="center"/>
    </xf>
    <xf numFmtId="174" fontId="22" fillId="0" borderId="10" xfId="0" applyNumberFormat="1" applyFont="1" applyBorder="1" applyAlignment="1">
      <alignment horizontal="center" vertical="center" wrapText="1"/>
    </xf>
    <xf numFmtId="174" fontId="22" fillId="0" borderId="10" xfId="0" applyNumberFormat="1" applyFont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174" fontId="23" fillId="0" borderId="10" xfId="80" applyNumberFormat="1" applyFont="1" applyBorder="1" applyAlignment="1">
      <alignment horizontal="center" vertical="center" wrapText="1"/>
      <protection/>
    </xf>
    <xf numFmtId="174" fontId="23" fillId="0" borderId="10" xfId="78" applyNumberFormat="1" applyFont="1" applyBorder="1" applyAlignment="1">
      <alignment horizontal="center" vertical="center" wrapText="1"/>
      <protection/>
    </xf>
    <xf numFmtId="0" fontId="22" fillId="24" borderId="10" xfId="0" applyFont="1" applyFill="1" applyBorder="1" applyAlignment="1" quotePrefix="1">
      <alignment horizontal="left"/>
    </xf>
    <xf numFmtId="0" fontId="22" fillId="0" borderId="10" xfId="0" applyFont="1" applyBorder="1" applyAlignment="1" quotePrefix="1">
      <alignment vertical="center" wrapText="1"/>
    </xf>
    <xf numFmtId="0" fontId="22" fillId="0" borderId="10" xfId="0" applyFont="1" applyBorder="1" applyAlignment="1">
      <alignment vertical="center" wrapText="1"/>
    </xf>
    <xf numFmtId="2" fontId="23" fillId="0" borderId="10" xfId="73" applyNumberFormat="1" applyFont="1" applyFill="1" applyBorder="1" applyAlignment="1">
      <alignment horizontal="center" vertical="center"/>
      <protection/>
    </xf>
    <xf numFmtId="2" fontId="23" fillId="0" borderId="10" xfId="61" applyNumberFormat="1" applyFont="1" applyFill="1" applyBorder="1" applyAlignment="1">
      <alignment horizontal="center" vertical="center"/>
      <protection/>
    </xf>
    <xf numFmtId="174" fontId="23" fillId="0" borderId="10" xfId="81" applyNumberFormat="1" applyFont="1" applyBorder="1" applyAlignment="1">
      <alignment horizontal="center" vertical="center" wrapText="1"/>
      <protection/>
    </xf>
    <xf numFmtId="2" fontId="23" fillId="0" borderId="10" xfId="94" applyNumberFormat="1" applyFont="1" applyFill="1" applyBorder="1" applyAlignment="1">
      <alignment horizontal="center" vertical="center"/>
      <protection/>
    </xf>
    <xf numFmtId="174" fontId="23" fillId="0" borderId="10" xfId="82" applyNumberFormat="1" applyFont="1" applyBorder="1" applyAlignment="1">
      <alignment horizontal="center" vertical="center" wrapText="1"/>
      <protection/>
    </xf>
    <xf numFmtId="174" fontId="2" fillId="20" borderId="10" xfId="0" applyNumberFormat="1" applyFont="1" applyFill="1" applyBorder="1" applyAlignment="1">
      <alignment horizontal="center" vertical="center" wrapText="1"/>
    </xf>
    <xf numFmtId="174" fontId="2" fillId="2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/>
    </xf>
    <xf numFmtId="0" fontId="22" fillId="0" borderId="10" xfId="0" applyFont="1" applyFill="1" applyBorder="1" applyAlignment="1">
      <alignment wrapText="1"/>
    </xf>
    <xf numFmtId="174" fontId="23" fillId="0" borderId="10" xfId="83" applyNumberFormat="1" applyFont="1" applyBorder="1" applyAlignment="1">
      <alignment horizontal="center" vertical="center" wrapText="1"/>
      <protection/>
    </xf>
    <xf numFmtId="174" fontId="23" fillId="0" borderId="10" xfId="85" applyNumberFormat="1" applyFont="1" applyBorder="1" applyAlignment="1">
      <alignment horizontal="center" vertical="center" wrapText="1"/>
      <protection/>
    </xf>
    <xf numFmtId="2" fontId="22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 vertical="center"/>
    </xf>
    <xf numFmtId="2" fontId="23" fillId="0" borderId="10" xfId="98" applyNumberFormat="1" applyFont="1" applyFill="1" applyBorder="1" applyAlignment="1">
      <alignment horizontal="center" vertical="center"/>
      <protection/>
    </xf>
    <xf numFmtId="0" fontId="2" fillId="20" borderId="10" xfId="0" applyFont="1" applyFill="1" applyBorder="1" applyAlignment="1" quotePrefix="1">
      <alignment horizontal="center" vertical="center"/>
    </xf>
    <xf numFmtId="0" fontId="2" fillId="20" borderId="10" xfId="0" applyFont="1" applyFill="1" applyBorder="1" applyAlignment="1">
      <alignment vertical="center" wrapText="1"/>
    </xf>
    <xf numFmtId="174" fontId="23" fillId="0" borderId="10" xfId="86" applyNumberFormat="1" applyFont="1" applyBorder="1" applyAlignment="1">
      <alignment horizontal="center" vertical="center" wrapText="1"/>
      <protection/>
    </xf>
    <xf numFmtId="174" fontId="22" fillId="0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 quotePrefix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2" fontId="23" fillId="0" borderId="10" xfId="68" applyNumberFormat="1" applyFont="1" applyFill="1" applyBorder="1" applyAlignment="1">
      <alignment horizontal="center" vertical="center"/>
      <protection/>
    </xf>
    <xf numFmtId="0" fontId="23" fillId="0" borderId="10" xfId="87" applyFont="1" applyBorder="1" applyAlignment="1" quotePrefix="1">
      <alignment vertical="center" wrapText="1"/>
      <protection/>
    </xf>
    <xf numFmtId="0" fontId="23" fillId="0" borderId="10" xfId="87" applyFont="1" applyBorder="1" applyAlignment="1">
      <alignment vertical="center" wrapText="1"/>
      <protection/>
    </xf>
    <xf numFmtId="174" fontId="23" fillId="0" borderId="10" xfId="88" applyNumberFormat="1" applyFont="1" applyBorder="1" applyAlignment="1">
      <alignment horizontal="center" vertical="center" wrapText="1"/>
      <protection/>
    </xf>
    <xf numFmtId="0" fontId="2" fillId="20" borderId="10" xfId="0" applyFont="1" applyFill="1" applyBorder="1" applyAlignment="1">
      <alignment vertical="center"/>
    </xf>
    <xf numFmtId="0" fontId="22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174" fontId="23" fillId="0" borderId="10" xfId="89" applyNumberFormat="1" applyFont="1" applyBorder="1" applyAlignment="1">
      <alignment horizontal="center" vertical="center" wrapText="1"/>
      <protection/>
    </xf>
    <xf numFmtId="2" fontId="2" fillId="20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2" fontId="2" fillId="20" borderId="10" xfId="0" applyNumberFormat="1" applyFont="1" applyFill="1" applyBorder="1" applyAlignment="1">
      <alignment horizontal="center" vertical="center" wrapText="1"/>
    </xf>
    <xf numFmtId="174" fontId="23" fillId="0" borderId="10" xfId="90" applyNumberFormat="1" applyFont="1" applyBorder="1" applyAlignment="1">
      <alignment horizontal="center" vertical="center" wrapText="1"/>
      <protection/>
    </xf>
    <xf numFmtId="0" fontId="2" fillId="20" borderId="10" xfId="0" applyFont="1" applyFill="1" applyBorder="1" applyAlignment="1" quotePrefix="1">
      <alignment horizontal="left"/>
    </xf>
    <xf numFmtId="2" fontId="2" fillId="20" borderId="10" xfId="0" applyNumberFormat="1" applyFont="1" applyFill="1" applyBorder="1" applyAlignment="1" quotePrefix="1">
      <alignment horizontal="center" vertical="center"/>
    </xf>
    <xf numFmtId="2" fontId="2" fillId="20" borderId="10" xfId="0" applyNumberFormat="1" applyFont="1" applyFill="1" applyBorder="1" applyAlignment="1" quotePrefix="1">
      <alignment horizontal="center" vertical="center"/>
    </xf>
    <xf numFmtId="2" fontId="23" fillId="0" borderId="10" xfId="54" applyNumberFormat="1" applyFont="1" applyFill="1" applyBorder="1" applyAlignment="1">
      <alignment horizontal="center" vertical="center"/>
      <protection/>
    </xf>
    <xf numFmtId="0" fontId="2" fillId="20" borderId="11" xfId="0" applyFont="1" applyFill="1" applyBorder="1" applyAlignment="1">
      <alignment horizontal="left" wrapText="1"/>
    </xf>
    <xf numFmtId="0" fontId="2" fillId="20" borderId="11" xfId="0" applyFont="1" applyFill="1" applyBorder="1" applyAlignment="1">
      <alignment wrapText="1"/>
    </xf>
    <xf numFmtId="0" fontId="2" fillId="20" borderId="10" xfId="0" applyFont="1" applyFill="1" applyBorder="1" applyAlignment="1">
      <alignment horizontal="left" wrapText="1"/>
    </xf>
    <xf numFmtId="2" fontId="24" fillId="2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2" fillId="0" borderId="10" xfId="99" applyFont="1" applyFill="1" applyBorder="1" applyAlignment="1" applyProtection="1">
      <alignment vertical="center" wrapText="1"/>
      <protection/>
    </xf>
    <xf numFmtId="2" fontId="2" fillId="20" borderId="12" xfId="0" applyNumberFormat="1" applyFont="1" applyFill="1" applyBorder="1" applyAlignment="1">
      <alignment horizontal="center" vertical="center" wrapText="1"/>
    </xf>
    <xf numFmtId="2" fontId="2" fillId="20" borderId="12" xfId="0" applyNumberFormat="1" applyFont="1" applyFill="1" applyBorder="1" applyAlignment="1">
      <alignment horizontal="center" vertical="center" wrapText="1"/>
    </xf>
    <xf numFmtId="2" fontId="25" fillId="0" borderId="0" xfId="55" applyNumberFormat="1" applyFont="1" applyFill="1" applyBorder="1">
      <alignment/>
      <protection/>
    </xf>
    <xf numFmtId="0" fontId="22" fillId="0" borderId="0" xfId="0" applyFont="1" applyBorder="1" applyAlignment="1">
      <alignment/>
    </xf>
    <xf numFmtId="2" fontId="22" fillId="0" borderId="0" xfId="0" applyNumberFormat="1" applyFont="1" applyAlignment="1">
      <alignment/>
    </xf>
    <xf numFmtId="2" fontId="25" fillId="0" borderId="0" xfId="72" applyNumberFormat="1" applyFont="1" applyFill="1" applyBorder="1">
      <alignment/>
      <protection/>
    </xf>
    <xf numFmtId="0" fontId="2" fillId="20" borderId="1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0" borderId="11" xfId="0" applyFont="1" applyFill="1" applyBorder="1" applyAlignment="1">
      <alignment horizontal="center" wrapText="1"/>
    </xf>
    <xf numFmtId="0" fontId="2" fillId="20" borderId="13" xfId="0" applyFont="1" applyFill="1" applyBorder="1" applyAlignment="1">
      <alignment horizontal="center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ZV1PIV98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3"/>
  <sheetViews>
    <sheetView tabSelected="1" zoomScalePageLayoutView="0" workbookViewId="0" topLeftCell="A1">
      <pane xSplit="3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" sqref="F5"/>
    </sheetView>
  </sheetViews>
  <sheetFormatPr defaultColWidth="9.140625" defaultRowHeight="12.75"/>
  <cols>
    <col min="1" max="1" width="5.57421875" style="2" customWidth="1"/>
    <col min="2" max="2" width="14.8515625" style="2" customWidth="1"/>
    <col min="3" max="3" width="57.421875" style="2" customWidth="1"/>
    <col min="4" max="4" width="18.7109375" style="2" customWidth="1"/>
    <col min="5" max="5" width="14.7109375" style="2" hidden="1" customWidth="1"/>
    <col min="6" max="6" width="19.7109375" style="2" customWidth="1"/>
    <col min="7" max="7" width="16.57421875" style="2" customWidth="1"/>
    <col min="8" max="8" width="18.57421875" style="2" customWidth="1"/>
    <col min="9" max="9" width="19.421875" style="2" customWidth="1"/>
    <col min="10" max="16384" width="9.140625" style="2" customWidth="1"/>
  </cols>
  <sheetData>
    <row r="1" ht="1.5" customHeight="1"/>
    <row r="2" spans="2:11" ht="36.75" customHeight="1">
      <c r="B2" s="90" t="s">
        <v>91</v>
      </c>
      <c r="C2" s="90"/>
      <c r="D2" s="90"/>
      <c r="E2" s="90"/>
      <c r="F2" s="90"/>
      <c r="G2" s="90"/>
      <c r="H2" s="90"/>
      <c r="I2" s="90"/>
      <c r="J2" s="1"/>
      <c r="K2" s="1"/>
    </row>
    <row r="3" spans="2:11" ht="15.75" customHeight="1">
      <c r="B3" s="89" t="s">
        <v>0</v>
      </c>
      <c r="C3" s="89"/>
      <c r="D3" s="89"/>
      <c r="E3" s="89"/>
      <c r="F3" s="89"/>
      <c r="G3" s="89"/>
      <c r="H3" s="89"/>
      <c r="I3" s="89"/>
      <c r="J3" s="1"/>
      <c r="K3" s="3"/>
    </row>
    <row r="4" spans="2:10" ht="18.75">
      <c r="B4" s="8"/>
      <c r="C4" s="8"/>
      <c r="D4" s="8"/>
      <c r="E4" s="8"/>
      <c r="F4" s="8"/>
      <c r="G4" s="8"/>
      <c r="H4" s="8"/>
      <c r="I4" s="9" t="s">
        <v>44</v>
      </c>
      <c r="J4" s="8"/>
    </row>
    <row r="5" spans="2:10" ht="128.25" customHeight="1">
      <c r="B5" s="10" t="s">
        <v>1</v>
      </c>
      <c r="C5" s="10" t="s">
        <v>2</v>
      </c>
      <c r="D5" s="10" t="s">
        <v>87</v>
      </c>
      <c r="E5" s="10" t="s">
        <v>43</v>
      </c>
      <c r="F5" s="11" t="s">
        <v>88</v>
      </c>
      <c r="G5" s="10" t="s">
        <v>87</v>
      </c>
      <c r="H5" s="10" t="s">
        <v>89</v>
      </c>
      <c r="I5" s="12" t="s">
        <v>90</v>
      </c>
      <c r="J5" s="8"/>
    </row>
    <row r="6" spans="2:10" ht="18.75">
      <c r="B6" s="13">
        <v>1</v>
      </c>
      <c r="C6" s="13">
        <v>2</v>
      </c>
      <c r="D6" s="13">
        <v>3</v>
      </c>
      <c r="E6" s="13">
        <v>4</v>
      </c>
      <c r="F6" s="14">
        <v>4</v>
      </c>
      <c r="G6" s="13">
        <v>5</v>
      </c>
      <c r="H6" s="13">
        <v>6</v>
      </c>
      <c r="I6" s="15">
        <v>7</v>
      </c>
      <c r="J6" s="8"/>
    </row>
    <row r="7" spans="2:10" ht="24.75" customHeight="1">
      <c r="B7" s="16" t="s">
        <v>3</v>
      </c>
      <c r="C7" s="17" t="s">
        <v>4</v>
      </c>
      <c r="D7" s="18">
        <v>42721.86</v>
      </c>
      <c r="E7" s="18">
        <v>9300</v>
      </c>
      <c r="F7" s="19">
        <f>SUM(F8)</f>
        <v>65950</v>
      </c>
      <c r="G7" s="18">
        <f>SUM(G8)</f>
        <v>52176.64</v>
      </c>
      <c r="H7" s="20">
        <f>SUM(G7/F7*100)</f>
        <v>79.11545109931767</v>
      </c>
      <c r="I7" s="18">
        <f>SUM(G7-D7)</f>
        <v>9454.779999999999</v>
      </c>
      <c r="J7" s="8"/>
    </row>
    <row r="8" spans="2:10" ht="34.5" customHeight="1">
      <c r="B8" s="21" t="s">
        <v>5</v>
      </c>
      <c r="C8" s="22" t="s">
        <v>6</v>
      </c>
      <c r="D8" s="23">
        <v>42721.86</v>
      </c>
      <c r="E8" s="24"/>
      <c r="F8" s="25">
        <v>65950</v>
      </c>
      <c r="G8" s="26">
        <v>52176.64</v>
      </c>
      <c r="H8" s="27">
        <f aca="true" t="shared" si="0" ref="H8:H44">SUM(G8/F8*100)</f>
        <v>79.11545109931767</v>
      </c>
      <c r="I8" s="28">
        <f aca="true" t="shared" si="1" ref="I8:I50">SUM(G8-D8)</f>
        <v>9454.779999999999</v>
      </c>
      <c r="J8" s="8"/>
    </row>
    <row r="9" spans="2:10" ht="18.75">
      <c r="B9" s="16" t="s">
        <v>7</v>
      </c>
      <c r="C9" s="17" t="s">
        <v>8</v>
      </c>
      <c r="D9" s="18">
        <f>SUM(D10:D13)</f>
        <v>3420661.2800000003</v>
      </c>
      <c r="E9" s="18">
        <f>SUM(E10:E13)</f>
        <v>0</v>
      </c>
      <c r="F9" s="19">
        <f>SUM(F10:F13)</f>
        <v>6252285.33</v>
      </c>
      <c r="G9" s="18">
        <f>SUM(G10:G13)</f>
        <v>5072019.56</v>
      </c>
      <c r="H9" s="20">
        <f t="shared" si="0"/>
        <v>81.12265023579785</v>
      </c>
      <c r="I9" s="18">
        <f t="shared" si="1"/>
        <v>1651358.2799999993</v>
      </c>
      <c r="J9" s="8"/>
    </row>
    <row r="10" spans="2:10" ht="60.75" customHeight="1">
      <c r="B10" s="21" t="s">
        <v>9</v>
      </c>
      <c r="C10" s="22" t="s">
        <v>10</v>
      </c>
      <c r="D10" s="29">
        <v>3407661.2800000003</v>
      </c>
      <c r="E10" s="24"/>
      <c r="F10" s="30">
        <v>6202285.33</v>
      </c>
      <c r="G10" s="30">
        <v>5024959.56</v>
      </c>
      <c r="H10" s="27">
        <f t="shared" si="0"/>
        <v>81.01787152059319</v>
      </c>
      <c r="I10" s="28">
        <f t="shared" si="1"/>
        <v>1617298.2799999993</v>
      </c>
      <c r="J10" s="8"/>
    </row>
    <row r="11" spans="2:10" ht="37.5" customHeight="1">
      <c r="B11" s="31">
        <v>70401</v>
      </c>
      <c r="C11" s="22" t="s">
        <v>83</v>
      </c>
      <c r="D11" s="29"/>
      <c r="E11" s="24"/>
      <c r="F11" s="30">
        <v>10000</v>
      </c>
      <c r="G11" s="30">
        <v>10000</v>
      </c>
      <c r="H11" s="27">
        <f t="shared" si="0"/>
        <v>100</v>
      </c>
      <c r="I11" s="28">
        <f t="shared" si="1"/>
        <v>10000</v>
      </c>
      <c r="J11" s="8"/>
    </row>
    <row r="12" spans="2:10" ht="48.75" customHeight="1">
      <c r="B12" s="31">
        <v>70804</v>
      </c>
      <c r="C12" s="22" t="s">
        <v>84</v>
      </c>
      <c r="D12" s="29"/>
      <c r="E12" s="24"/>
      <c r="F12" s="30">
        <v>40000</v>
      </c>
      <c r="G12" s="30">
        <v>37060</v>
      </c>
      <c r="H12" s="27">
        <f t="shared" si="0"/>
        <v>92.65</v>
      </c>
      <c r="I12" s="28">
        <f t="shared" si="1"/>
        <v>37060</v>
      </c>
      <c r="J12" s="8"/>
    </row>
    <row r="13" spans="2:10" ht="49.5" customHeight="1">
      <c r="B13" s="32" t="s">
        <v>68</v>
      </c>
      <c r="C13" s="33" t="s">
        <v>69</v>
      </c>
      <c r="D13" s="34">
        <v>13000</v>
      </c>
      <c r="E13" s="24"/>
      <c r="F13" s="25">
        <v>0</v>
      </c>
      <c r="G13" s="35">
        <v>0</v>
      </c>
      <c r="H13" s="27">
        <v>0</v>
      </c>
      <c r="I13" s="28">
        <f t="shared" si="1"/>
        <v>-13000</v>
      </c>
      <c r="J13" s="8"/>
    </row>
    <row r="14" spans="2:10" ht="15" customHeight="1">
      <c r="B14" s="16" t="s">
        <v>11</v>
      </c>
      <c r="C14" s="17" t="s">
        <v>12</v>
      </c>
      <c r="D14" s="18">
        <v>8947909.7</v>
      </c>
      <c r="E14" s="18">
        <f>SUM(E15:E18)</f>
        <v>0</v>
      </c>
      <c r="F14" s="19">
        <f>SUM(F15:F18)</f>
        <v>5307287.84</v>
      </c>
      <c r="G14" s="18">
        <f>SUM(G15:G18)</f>
        <v>5296202.4</v>
      </c>
      <c r="H14" s="20">
        <f t="shared" si="0"/>
        <v>99.79112796716149</v>
      </c>
      <c r="I14" s="18">
        <f t="shared" si="1"/>
        <v>-3651707.299999999</v>
      </c>
      <c r="J14" s="8"/>
    </row>
    <row r="15" spans="2:10" ht="26.25" customHeight="1">
      <c r="B15" s="21" t="s">
        <v>13</v>
      </c>
      <c r="C15" s="22" t="s">
        <v>14</v>
      </c>
      <c r="D15" s="36">
        <v>5778834.99</v>
      </c>
      <c r="E15" s="24"/>
      <c r="F15" s="25">
        <v>3666885.82</v>
      </c>
      <c r="G15" s="26">
        <v>3657206.36</v>
      </c>
      <c r="H15" s="27">
        <f t="shared" si="0"/>
        <v>99.7360305044895</v>
      </c>
      <c r="I15" s="28">
        <f t="shared" si="1"/>
        <v>-2121628.6300000004</v>
      </c>
      <c r="J15" s="8"/>
    </row>
    <row r="16" spans="2:10" ht="32.25" customHeight="1">
      <c r="B16" s="21" t="s">
        <v>15</v>
      </c>
      <c r="C16" s="22" t="s">
        <v>16</v>
      </c>
      <c r="D16" s="36">
        <v>2214924.93</v>
      </c>
      <c r="E16" s="24"/>
      <c r="F16" s="25">
        <v>329830.24</v>
      </c>
      <c r="G16" s="26">
        <v>329830.24</v>
      </c>
      <c r="H16" s="27">
        <f t="shared" si="0"/>
        <v>100</v>
      </c>
      <c r="I16" s="28">
        <f t="shared" si="1"/>
        <v>-1885094.6900000002</v>
      </c>
      <c r="J16" s="8"/>
    </row>
    <row r="17" spans="2:10" ht="46.5" customHeight="1">
      <c r="B17" s="21" t="s">
        <v>17</v>
      </c>
      <c r="C17" s="22" t="s">
        <v>18</v>
      </c>
      <c r="D17" s="36">
        <v>379361.85000000003</v>
      </c>
      <c r="E17" s="24"/>
      <c r="F17" s="25">
        <v>665481.77</v>
      </c>
      <c r="G17" s="26">
        <v>665300.9</v>
      </c>
      <c r="H17" s="27">
        <f t="shared" si="0"/>
        <v>99.97282119388484</v>
      </c>
      <c r="I17" s="28">
        <f t="shared" si="1"/>
        <v>285939.05</v>
      </c>
      <c r="J17" s="8"/>
    </row>
    <row r="18" spans="2:10" ht="51.75" customHeight="1">
      <c r="B18" s="31">
        <v>80800</v>
      </c>
      <c r="C18" s="22" t="s">
        <v>51</v>
      </c>
      <c r="D18" s="36">
        <v>574787.9299999999</v>
      </c>
      <c r="E18" s="24"/>
      <c r="F18" s="25">
        <v>645090.01</v>
      </c>
      <c r="G18" s="26">
        <v>643864.9</v>
      </c>
      <c r="H18" s="27">
        <f>SUM(G18/F18*100)</f>
        <v>99.81008696755357</v>
      </c>
      <c r="I18" s="28">
        <f t="shared" si="1"/>
        <v>69076.97000000009</v>
      </c>
      <c r="J18" s="8"/>
    </row>
    <row r="19" spans="2:10" ht="33.75" customHeight="1">
      <c r="B19" s="16" t="s">
        <v>19</v>
      </c>
      <c r="C19" s="17" t="s">
        <v>20</v>
      </c>
      <c r="D19" s="18">
        <v>551209.65</v>
      </c>
      <c r="E19" s="18">
        <v>425000</v>
      </c>
      <c r="F19" s="19">
        <f>SUM(F20:F24)</f>
        <v>1140231.25</v>
      </c>
      <c r="G19" s="18">
        <f>SUM(G20:G24)</f>
        <v>1110356.04</v>
      </c>
      <c r="H19" s="20">
        <f t="shared" si="0"/>
        <v>97.37989903363902</v>
      </c>
      <c r="I19" s="18">
        <f t="shared" si="1"/>
        <v>559146.39</v>
      </c>
      <c r="J19" s="8"/>
    </row>
    <row r="20" spans="2:10" ht="28.5" customHeight="1">
      <c r="B20" s="32" t="s">
        <v>70</v>
      </c>
      <c r="C20" s="33" t="s">
        <v>71</v>
      </c>
      <c r="D20" s="37">
        <v>203900</v>
      </c>
      <c r="E20" s="24"/>
      <c r="F20" s="25">
        <v>738120</v>
      </c>
      <c r="G20" s="26">
        <v>738120</v>
      </c>
      <c r="H20" s="27">
        <f t="shared" si="0"/>
        <v>100</v>
      </c>
      <c r="I20" s="28">
        <f t="shared" si="1"/>
        <v>534220</v>
      </c>
      <c r="J20" s="8"/>
    </row>
    <row r="21" spans="2:10" ht="49.5" customHeight="1">
      <c r="B21" s="32" t="s">
        <v>85</v>
      </c>
      <c r="C21" s="33" t="s">
        <v>86</v>
      </c>
      <c r="D21" s="37"/>
      <c r="E21" s="24"/>
      <c r="F21" s="25">
        <v>17424.75</v>
      </c>
      <c r="G21" s="25">
        <v>17424.75</v>
      </c>
      <c r="H21" s="27">
        <f t="shared" si="0"/>
        <v>100</v>
      </c>
      <c r="I21" s="28">
        <f t="shared" si="1"/>
        <v>17424.75</v>
      </c>
      <c r="J21" s="8"/>
    </row>
    <row r="22" spans="2:10" ht="33" customHeight="1">
      <c r="B22" s="32" t="s">
        <v>72</v>
      </c>
      <c r="C22" s="33" t="s">
        <v>73</v>
      </c>
      <c r="D22" s="38">
        <v>605.36</v>
      </c>
      <c r="E22" s="24"/>
      <c r="F22" s="25">
        <v>2951.5</v>
      </c>
      <c r="G22" s="25">
        <v>2951.5</v>
      </c>
      <c r="H22" s="27">
        <f t="shared" si="0"/>
        <v>100</v>
      </c>
      <c r="I22" s="28">
        <f t="shared" si="1"/>
        <v>2346.14</v>
      </c>
      <c r="J22" s="8"/>
    </row>
    <row r="23" spans="2:10" ht="49.5" customHeight="1">
      <c r="B23" s="32" t="s">
        <v>74</v>
      </c>
      <c r="C23" s="33" t="s">
        <v>75</v>
      </c>
      <c r="D23" s="38">
        <v>274854.29</v>
      </c>
      <c r="E23" s="24"/>
      <c r="F23" s="25">
        <v>335000</v>
      </c>
      <c r="G23" s="26">
        <v>305124.79</v>
      </c>
      <c r="H23" s="27">
        <f t="shared" si="0"/>
        <v>91.08202686567164</v>
      </c>
      <c r="I23" s="28">
        <f t="shared" si="1"/>
        <v>30270.5</v>
      </c>
      <c r="J23" s="8"/>
    </row>
    <row r="24" spans="2:10" ht="63.75" customHeight="1">
      <c r="B24" s="32" t="s">
        <v>76</v>
      </c>
      <c r="C24" s="33" t="s">
        <v>77</v>
      </c>
      <c r="D24" s="38">
        <v>71850</v>
      </c>
      <c r="E24" s="24"/>
      <c r="F24" s="25">
        <v>46735</v>
      </c>
      <c r="G24" s="25">
        <v>46735</v>
      </c>
      <c r="H24" s="27">
        <f t="shared" si="0"/>
        <v>100</v>
      </c>
      <c r="I24" s="28">
        <f t="shared" si="1"/>
        <v>-25115</v>
      </c>
      <c r="J24" s="8"/>
    </row>
    <row r="25" spans="2:10" ht="44.25" customHeight="1">
      <c r="B25" s="16" t="s">
        <v>64</v>
      </c>
      <c r="C25" s="87" t="s">
        <v>65</v>
      </c>
      <c r="D25" s="39">
        <v>11759.26</v>
      </c>
      <c r="E25" s="39">
        <f>SUM(E26)</f>
        <v>0</v>
      </c>
      <c r="F25" s="40">
        <f>SUM(F26)</f>
        <v>0</v>
      </c>
      <c r="G25" s="39">
        <f>SUM(G26)</f>
        <v>0</v>
      </c>
      <c r="H25" s="39">
        <f>SUM(H26)</f>
        <v>0</v>
      </c>
      <c r="I25" s="18">
        <f t="shared" si="1"/>
        <v>-11759.26</v>
      </c>
      <c r="J25" s="8"/>
    </row>
    <row r="26" spans="2:10" ht="144" customHeight="1">
      <c r="B26" s="41" t="s">
        <v>66</v>
      </c>
      <c r="C26" s="42" t="s">
        <v>67</v>
      </c>
      <c r="D26" s="43">
        <v>11759.26</v>
      </c>
      <c r="E26" s="24"/>
      <c r="F26" s="25">
        <v>0</v>
      </c>
      <c r="G26" s="26">
        <v>0</v>
      </c>
      <c r="H26" s="27">
        <v>0</v>
      </c>
      <c r="I26" s="28">
        <f t="shared" si="1"/>
        <v>-11759.26</v>
      </c>
      <c r="J26" s="8"/>
    </row>
    <row r="27" spans="2:10" ht="21" customHeight="1">
      <c r="B27" s="16" t="s">
        <v>22</v>
      </c>
      <c r="C27" s="17" t="s">
        <v>23</v>
      </c>
      <c r="D27" s="18">
        <v>646085.23</v>
      </c>
      <c r="E27" s="18">
        <v>277908</v>
      </c>
      <c r="F27" s="19">
        <f>SUM(F28:F31)</f>
        <v>801472.12</v>
      </c>
      <c r="G27" s="18">
        <f>SUM(G28:G31)</f>
        <v>795459.52</v>
      </c>
      <c r="H27" s="20">
        <f t="shared" si="0"/>
        <v>99.24980547046353</v>
      </c>
      <c r="I27" s="18">
        <f t="shared" si="1"/>
        <v>149374.29000000004</v>
      </c>
      <c r="J27" s="8"/>
    </row>
    <row r="28" spans="2:10" ht="60.75" customHeight="1">
      <c r="B28" s="32" t="s">
        <v>52</v>
      </c>
      <c r="C28" s="33" t="s">
        <v>53</v>
      </c>
      <c r="D28" s="44">
        <v>10980</v>
      </c>
      <c r="E28" s="24"/>
      <c r="F28" s="45">
        <v>100000</v>
      </c>
      <c r="G28" s="26">
        <v>99998</v>
      </c>
      <c r="H28" s="46">
        <f t="shared" si="0"/>
        <v>99.998</v>
      </c>
      <c r="I28" s="24">
        <v>0</v>
      </c>
      <c r="J28" s="8"/>
    </row>
    <row r="29" spans="2:10" ht="18.75">
      <c r="B29" s="21" t="s">
        <v>24</v>
      </c>
      <c r="C29" s="22" t="s">
        <v>25</v>
      </c>
      <c r="D29" s="44">
        <v>27365.34</v>
      </c>
      <c r="E29" s="24"/>
      <c r="F29" s="25">
        <v>110405</v>
      </c>
      <c r="G29" s="26">
        <v>110404.44</v>
      </c>
      <c r="H29" s="27">
        <f t="shared" si="0"/>
        <v>99.99949277659526</v>
      </c>
      <c r="I29" s="28">
        <f t="shared" si="1"/>
        <v>83039.1</v>
      </c>
      <c r="J29" s="8"/>
    </row>
    <row r="30" spans="2:10" ht="48" customHeight="1">
      <c r="B30" s="21" t="s">
        <v>26</v>
      </c>
      <c r="C30" s="22" t="s">
        <v>27</v>
      </c>
      <c r="D30" s="44">
        <v>8559.84</v>
      </c>
      <c r="E30" s="24"/>
      <c r="F30" s="25">
        <v>124612.98</v>
      </c>
      <c r="G30" s="26">
        <v>123638.98</v>
      </c>
      <c r="H30" s="27">
        <f t="shared" si="0"/>
        <v>99.21837997935688</v>
      </c>
      <c r="I30" s="28">
        <f t="shared" si="1"/>
        <v>115079.14</v>
      </c>
      <c r="J30" s="8"/>
    </row>
    <row r="31" spans="2:10" ht="27" customHeight="1">
      <c r="B31" s="21" t="s">
        <v>28</v>
      </c>
      <c r="C31" s="22" t="s">
        <v>29</v>
      </c>
      <c r="D31" s="44">
        <v>599180.05</v>
      </c>
      <c r="E31" s="24"/>
      <c r="F31" s="25">
        <v>466454.14</v>
      </c>
      <c r="G31" s="26">
        <v>461418.1</v>
      </c>
      <c r="H31" s="27">
        <f t="shared" si="0"/>
        <v>98.92035688653121</v>
      </c>
      <c r="I31" s="28">
        <f t="shared" si="1"/>
        <v>-137761.95000000007</v>
      </c>
      <c r="J31" s="8"/>
    </row>
    <row r="32" spans="2:10" ht="16.5" customHeight="1">
      <c r="B32" s="16" t="s">
        <v>30</v>
      </c>
      <c r="C32" s="17" t="s">
        <v>31</v>
      </c>
      <c r="D32" s="18">
        <v>33283.12</v>
      </c>
      <c r="E32" s="18">
        <v>16500</v>
      </c>
      <c r="F32" s="19">
        <f>SUM(F33:F34)</f>
        <v>76632.69</v>
      </c>
      <c r="G32" s="18">
        <f>SUM(G33:G34)</f>
        <v>74044.37</v>
      </c>
      <c r="H32" s="20">
        <f t="shared" si="0"/>
        <v>96.6224335854581</v>
      </c>
      <c r="I32" s="18">
        <f t="shared" si="1"/>
        <v>40761.24999999999</v>
      </c>
      <c r="J32" s="8"/>
    </row>
    <row r="33" spans="2:10" ht="70.5" customHeight="1">
      <c r="B33" s="21" t="s">
        <v>32</v>
      </c>
      <c r="C33" s="22" t="s">
        <v>33</v>
      </c>
      <c r="D33" s="47">
        <v>1000</v>
      </c>
      <c r="E33" s="24"/>
      <c r="F33" s="25">
        <v>29000</v>
      </c>
      <c r="G33" s="26">
        <v>27425.62</v>
      </c>
      <c r="H33" s="27">
        <f t="shared" si="0"/>
        <v>94.57110344827586</v>
      </c>
      <c r="I33" s="28">
        <f t="shared" si="1"/>
        <v>26425.62</v>
      </c>
      <c r="J33" s="8"/>
    </row>
    <row r="34" spans="2:10" ht="46.5" customHeight="1">
      <c r="B34" s="21" t="s">
        <v>34</v>
      </c>
      <c r="C34" s="22" t="s">
        <v>35</v>
      </c>
      <c r="D34" s="47">
        <v>32283.12</v>
      </c>
      <c r="E34" s="24"/>
      <c r="F34" s="25">
        <v>47632.69</v>
      </c>
      <c r="G34" s="26">
        <v>46618.75</v>
      </c>
      <c r="H34" s="27">
        <f t="shared" si="0"/>
        <v>97.87133584099492</v>
      </c>
      <c r="I34" s="28">
        <f t="shared" si="1"/>
        <v>14335.630000000001</v>
      </c>
      <c r="J34" s="8"/>
    </row>
    <row r="35" spans="2:10" ht="19.5" customHeight="1">
      <c r="B35" s="48" t="s">
        <v>56</v>
      </c>
      <c r="C35" s="49" t="s">
        <v>57</v>
      </c>
      <c r="D35" s="39">
        <v>550000</v>
      </c>
      <c r="E35" s="39">
        <f>SUM(E36:E38)</f>
        <v>0</v>
      </c>
      <c r="F35" s="40">
        <f>SUM(F36:F38)</f>
        <v>15285950</v>
      </c>
      <c r="G35" s="39">
        <f>SUM(G36:G38)</f>
        <v>15152655.87</v>
      </c>
      <c r="H35" s="20">
        <f t="shared" si="0"/>
        <v>99.12799577389694</v>
      </c>
      <c r="I35" s="18">
        <f t="shared" si="1"/>
        <v>14602655.87</v>
      </c>
      <c r="J35" s="8"/>
    </row>
    <row r="36" spans="2:10" ht="19.5" customHeight="1">
      <c r="B36" s="32" t="s">
        <v>78</v>
      </c>
      <c r="C36" s="33" t="s">
        <v>79</v>
      </c>
      <c r="D36" s="50">
        <v>50000</v>
      </c>
      <c r="E36" s="28"/>
      <c r="F36" s="51">
        <v>262050</v>
      </c>
      <c r="G36" s="51">
        <v>254812.52</v>
      </c>
      <c r="H36" s="27">
        <f t="shared" si="0"/>
        <v>97.23813012783819</v>
      </c>
      <c r="I36" s="28">
        <f t="shared" si="1"/>
        <v>204812.52</v>
      </c>
      <c r="J36" s="8"/>
    </row>
    <row r="37" spans="2:10" ht="80.25" customHeight="1">
      <c r="B37" s="52" t="s">
        <v>58</v>
      </c>
      <c r="C37" s="53" t="s">
        <v>59</v>
      </c>
      <c r="D37" s="50">
        <v>500000</v>
      </c>
      <c r="E37" s="24"/>
      <c r="F37" s="25">
        <v>500000</v>
      </c>
      <c r="G37" s="54">
        <v>500000</v>
      </c>
      <c r="H37" s="27">
        <f t="shared" si="0"/>
        <v>100</v>
      </c>
      <c r="I37" s="28">
        <f t="shared" si="1"/>
        <v>0</v>
      </c>
      <c r="J37" s="8"/>
    </row>
    <row r="38" spans="2:10" ht="48" customHeight="1">
      <c r="B38" s="55" t="s">
        <v>80</v>
      </c>
      <c r="C38" s="56" t="s">
        <v>81</v>
      </c>
      <c r="D38" s="57">
        <v>0</v>
      </c>
      <c r="E38" s="24"/>
      <c r="F38" s="25">
        <v>14523900</v>
      </c>
      <c r="G38" s="25">
        <v>14397843.35</v>
      </c>
      <c r="H38" s="27">
        <f t="shared" si="0"/>
        <v>99.13207437396291</v>
      </c>
      <c r="I38" s="28">
        <f t="shared" si="1"/>
        <v>14397843.35</v>
      </c>
      <c r="J38" s="8"/>
    </row>
    <row r="39" spans="2:10" ht="21.75" customHeight="1">
      <c r="B39" s="48" t="s">
        <v>60</v>
      </c>
      <c r="C39" s="58" t="s">
        <v>61</v>
      </c>
      <c r="D39" s="39">
        <v>1274859.5</v>
      </c>
      <c r="E39" s="39">
        <f>SUM(E40)</f>
        <v>0</v>
      </c>
      <c r="F39" s="40">
        <f>SUM(F40)</f>
        <v>1313580</v>
      </c>
      <c r="G39" s="39">
        <f>SUM(G40)</f>
        <v>698840.48</v>
      </c>
      <c r="H39" s="20">
        <f t="shared" si="0"/>
        <v>53.20121195511503</v>
      </c>
      <c r="I39" s="18">
        <f t="shared" si="1"/>
        <v>-576019.02</v>
      </c>
      <c r="J39" s="8"/>
    </row>
    <row r="40" spans="2:10" ht="36" customHeight="1">
      <c r="B40" s="59" t="s">
        <v>62</v>
      </c>
      <c r="C40" s="60" t="s">
        <v>63</v>
      </c>
      <c r="D40" s="61">
        <v>1274859.5</v>
      </c>
      <c r="E40" s="24"/>
      <c r="F40" s="25">
        <v>1313580</v>
      </c>
      <c r="G40" s="26">
        <v>698840.48</v>
      </c>
      <c r="H40" s="27">
        <v>0</v>
      </c>
      <c r="I40" s="28">
        <f t="shared" si="1"/>
        <v>-576019.02</v>
      </c>
      <c r="J40" s="8"/>
    </row>
    <row r="41" spans="2:10" ht="20.25" customHeight="1">
      <c r="B41" s="16" t="s">
        <v>36</v>
      </c>
      <c r="C41" s="17" t="s">
        <v>37</v>
      </c>
      <c r="D41" s="62">
        <v>823348.36</v>
      </c>
      <c r="E41" s="63">
        <f>SUM(E42:E43)</f>
        <v>0</v>
      </c>
      <c r="F41" s="64">
        <f>SUM(F42:F43)</f>
        <v>0</v>
      </c>
      <c r="G41" s="62">
        <f>SUM(G42:G43)</f>
        <v>0</v>
      </c>
      <c r="H41" s="62">
        <f>SUM(H42:H43)</f>
        <v>0</v>
      </c>
      <c r="I41" s="18">
        <f t="shared" si="1"/>
        <v>-823348.36</v>
      </c>
      <c r="J41" s="8"/>
    </row>
    <row r="42" spans="2:10" ht="63.75" customHeight="1">
      <c r="B42" s="21" t="s">
        <v>40</v>
      </c>
      <c r="C42" s="22" t="s">
        <v>41</v>
      </c>
      <c r="D42" s="65">
        <v>767799.3600000001</v>
      </c>
      <c r="E42" s="24"/>
      <c r="F42" s="25"/>
      <c r="G42" s="26"/>
      <c r="H42" s="27">
        <v>0</v>
      </c>
      <c r="I42" s="28">
        <f t="shared" si="1"/>
        <v>-767799.3600000001</v>
      </c>
      <c r="J42" s="8"/>
    </row>
    <row r="43" spans="2:10" ht="49.5" customHeight="1">
      <c r="B43" s="21" t="s">
        <v>42</v>
      </c>
      <c r="C43" s="22" t="s">
        <v>21</v>
      </c>
      <c r="D43" s="65">
        <v>55549</v>
      </c>
      <c r="E43" s="24"/>
      <c r="F43" s="25"/>
      <c r="G43" s="26"/>
      <c r="H43" s="27">
        <v>0</v>
      </c>
      <c r="I43" s="28">
        <f t="shared" si="1"/>
        <v>-55549</v>
      </c>
      <c r="J43" s="8"/>
    </row>
    <row r="44" spans="2:10" ht="42.75" customHeight="1">
      <c r="B44" s="66">
        <v>900201</v>
      </c>
      <c r="C44" s="49" t="s">
        <v>45</v>
      </c>
      <c r="D44" s="67">
        <v>16301837.959999999</v>
      </c>
      <c r="E44" s="67">
        <f>SUM(E7+E9+E14+E19+E27+E32+E41+E35+E39+E25)</f>
        <v>728708</v>
      </c>
      <c r="F44" s="68">
        <f>SUM(F7+F9+F14+F19+F27+F32+F41+F35+F39+F25)</f>
        <v>30243389.229999997</v>
      </c>
      <c r="G44" s="67">
        <f>SUM(G7+G9+G14+G19+G27+G32+G41+G35+G39+G25)</f>
        <v>28251754.88</v>
      </c>
      <c r="H44" s="20">
        <f t="shared" si="0"/>
        <v>93.41464564419788</v>
      </c>
      <c r="I44" s="18">
        <f t="shared" si="1"/>
        <v>11949916.92</v>
      </c>
      <c r="J44" s="8"/>
    </row>
    <row r="45" spans="2:10" ht="19.5" customHeight="1">
      <c r="B45" s="21" t="s">
        <v>38</v>
      </c>
      <c r="C45" s="22" t="s">
        <v>39</v>
      </c>
      <c r="D45" s="69">
        <v>4867892.24</v>
      </c>
      <c r="E45" s="24"/>
      <c r="F45" s="25">
        <v>4671903</v>
      </c>
      <c r="G45" s="25">
        <v>4543290.94</v>
      </c>
      <c r="H45" s="27">
        <f>SUM(G45/F45*100)</f>
        <v>97.24711621795231</v>
      </c>
      <c r="I45" s="28">
        <f>SUM(G45-D45)</f>
        <v>-324601.2999999998</v>
      </c>
      <c r="J45" s="8"/>
    </row>
    <row r="46" spans="2:10" ht="43.5" customHeight="1">
      <c r="B46" s="70">
        <v>900203</v>
      </c>
      <c r="C46" s="71" t="s">
        <v>46</v>
      </c>
      <c r="D46" s="62">
        <v>21169730.2</v>
      </c>
      <c r="E46" s="62">
        <f>SUM(E44:E45)</f>
        <v>728708</v>
      </c>
      <c r="F46" s="64">
        <f>SUM(F44:F45)</f>
        <v>34915292.23</v>
      </c>
      <c r="G46" s="62">
        <f>SUM(G44:G45)</f>
        <v>32795045.82</v>
      </c>
      <c r="H46" s="20">
        <f>SUM(G46/F46*100)</f>
        <v>93.92745621020971</v>
      </c>
      <c r="I46" s="18">
        <f t="shared" si="1"/>
        <v>11625315.620000001</v>
      </c>
      <c r="J46" s="8"/>
    </row>
    <row r="47" spans="2:10" ht="43.5" customHeight="1">
      <c r="B47" s="72"/>
      <c r="C47" s="49" t="s">
        <v>48</v>
      </c>
      <c r="D47" s="62"/>
      <c r="E47" s="62"/>
      <c r="F47" s="73"/>
      <c r="G47" s="62"/>
      <c r="H47" s="20"/>
      <c r="I47" s="18"/>
      <c r="J47" s="8"/>
    </row>
    <row r="48" spans="2:10" ht="60" customHeight="1">
      <c r="B48" s="31">
        <v>250911</v>
      </c>
      <c r="C48" s="22" t="s">
        <v>47</v>
      </c>
      <c r="D48" s="74">
        <v>98200</v>
      </c>
      <c r="E48" s="75"/>
      <c r="F48" s="76">
        <v>86000</v>
      </c>
      <c r="G48" s="77">
        <v>77000</v>
      </c>
      <c r="H48" s="78">
        <f>SUM(G48/F48*100)</f>
        <v>89.53488372093024</v>
      </c>
      <c r="I48" s="79">
        <f t="shared" si="1"/>
        <v>-21200</v>
      </c>
      <c r="J48" s="8"/>
    </row>
    <row r="49" spans="2:10" ht="76.5" customHeight="1">
      <c r="B49" s="31">
        <v>250912</v>
      </c>
      <c r="C49" s="80" t="s">
        <v>50</v>
      </c>
      <c r="D49" s="74">
        <v>-86000</v>
      </c>
      <c r="E49" s="75"/>
      <c r="F49" s="76">
        <v>-86000</v>
      </c>
      <c r="G49" s="77">
        <v>-77000</v>
      </c>
      <c r="H49" s="78">
        <f>SUM(G49/F49*100)</f>
        <v>89.53488372093024</v>
      </c>
      <c r="I49" s="79">
        <f t="shared" si="1"/>
        <v>9000</v>
      </c>
      <c r="J49" s="8"/>
    </row>
    <row r="50" spans="2:11" ht="33.75" customHeight="1">
      <c r="B50" s="91" t="s">
        <v>49</v>
      </c>
      <c r="C50" s="92"/>
      <c r="D50" s="81">
        <v>21181930.2</v>
      </c>
      <c r="E50" s="81">
        <f>SUM(E46:E49)</f>
        <v>728708</v>
      </c>
      <c r="F50" s="82">
        <f>SUM(F46:F49)</f>
        <v>34915292.23</v>
      </c>
      <c r="G50" s="81">
        <f>SUM(G46:G49)</f>
        <v>32795045.82</v>
      </c>
      <c r="H50" s="20">
        <f>SUM(G50/F50*100)</f>
        <v>93.92745621020971</v>
      </c>
      <c r="I50" s="18">
        <f t="shared" si="1"/>
        <v>11613115.620000001</v>
      </c>
      <c r="J50" s="8"/>
      <c r="K50" s="4"/>
    </row>
    <row r="51" spans="2:10" ht="48.75" customHeight="1">
      <c r="B51" s="8"/>
      <c r="C51" s="8"/>
      <c r="D51" s="8"/>
      <c r="E51" s="8"/>
      <c r="F51" s="8"/>
      <c r="G51" s="8"/>
      <c r="H51" s="8"/>
      <c r="I51" s="8"/>
      <c r="J51" s="8"/>
    </row>
    <row r="52" spans="2:10" ht="44.25" customHeight="1">
      <c r="B52" s="88" t="s">
        <v>55</v>
      </c>
      <c r="C52" s="88"/>
      <c r="D52" s="88"/>
      <c r="E52" s="88"/>
      <c r="F52" s="8"/>
      <c r="G52" s="8"/>
      <c r="H52" s="8"/>
      <c r="I52" s="8"/>
      <c r="J52" s="8"/>
    </row>
    <row r="53" spans="2:10" ht="18.75" hidden="1">
      <c r="B53" s="88"/>
      <c r="C53" s="88"/>
      <c r="D53" s="88"/>
      <c r="E53" s="88"/>
      <c r="F53" s="8"/>
      <c r="G53" s="8"/>
      <c r="H53" s="8"/>
      <c r="I53" s="8"/>
      <c r="J53" s="8"/>
    </row>
    <row r="54" spans="2:10" ht="18.75" customHeight="1">
      <c r="B54" s="88"/>
      <c r="C54" s="88"/>
      <c r="D54" s="88"/>
      <c r="E54" s="88"/>
      <c r="F54" s="8"/>
      <c r="G54" s="89" t="s">
        <v>82</v>
      </c>
      <c r="H54" s="89"/>
      <c r="I54" s="89"/>
      <c r="J54" s="89"/>
    </row>
    <row r="55" spans="2:10" ht="15.75" customHeight="1">
      <c r="B55" s="9" t="s">
        <v>54</v>
      </c>
      <c r="C55" s="8"/>
      <c r="D55" s="83"/>
      <c r="E55" s="8"/>
      <c r="F55" s="8"/>
      <c r="G55" s="8"/>
      <c r="H55" s="8"/>
      <c r="I55" s="8"/>
      <c r="J55" s="8"/>
    </row>
    <row r="56" spans="2:10" ht="18.75">
      <c r="B56" s="8"/>
      <c r="C56" s="8"/>
      <c r="D56" s="84"/>
      <c r="E56" s="8"/>
      <c r="F56" s="85"/>
      <c r="G56" s="86"/>
      <c r="H56" s="8"/>
      <c r="I56" s="8"/>
      <c r="J56" s="8"/>
    </row>
    <row r="57" ht="12.75">
      <c r="D57" s="5"/>
    </row>
    <row r="58" spans="4:7" ht="12.75">
      <c r="D58" s="6"/>
      <c r="G58" s="4"/>
    </row>
    <row r="59" ht="12.75">
      <c r="D59" s="5"/>
    </row>
    <row r="60" ht="12.75">
      <c r="D60" s="7"/>
    </row>
    <row r="61" spans="4:6" ht="12.75">
      <c r="D61" s="5"/>
      <c r="F61" s="4"/>
    </row>
    <row r="62" ht="12.75">
      <c r="D62" s="5"/>
    </row>
    <row r="63" ht="12.75">
      <c r="D63" s="6"/>
    </row>
  </sheetData>
  <sheetProtection/>
  <mergeCells count="5">
    <mergeCell ref="B52:E54"/>
    <mergeCell ref="G54:J54"/>
    <mergeCell ref="B2:I2"/>
    <mergeCell ref="B3:I3"/>
    <mergeCell ref="B50:C50"/>
  </mergeCells>
  <printOptions/>
  <pageMargins left="0.2" right="0.28" top="0.2" bottom="0.2" header="0" footer="0.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Kolomyja </dc:creator>
  <cp:keywords/>
  <dc:description/>
  <cp:lastModifiedBy>Admin</cp:lastModifiedBy>
  <cp:lastPrinted>2017-02-13T12:43:20Z</cp:lastPrinted>
  <dcterms:created xsi:type="dcterms:W3CDTF">2012-04-27T10:27:05Z</dcterms:created>
  <dcterms:modified xsi:type="dcterms:W3CDTF">2017-02-13T13:20:41Z</dcterms:modified>
  <cp:category/>
  <cp:version/>
  <cp:contentType/>
  <cp:contentStatus/>
</cp:coreProperties>
</file>