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'Лист1'!$A$2:$G$59</definedName>
  </definedNames>
  <calcPr fullCalcOnLoad="1"/>
</workbook>
</file>

<file path=xl/sharedStrings.xml><?xml version="1.0" encoding="utf-8"?>
<sst xmlns="http://schemas.openxmlformats.org/spreadsheetml/2006/main" count="85" uniqueCount="85">
  <si>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</si>
  <si>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</si>
  <si>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</si>
  <si>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</si>
  <si>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</si>
  <si>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</si>
  <si>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</si>
  <si>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</si>
  <si>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</si>
  <si>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</si>
  <si>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</si>
  <si>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</si>
  <si>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</si>
  <si>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</si>
  <si>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</si>
  <si>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</si>
  <si>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</si>
  <si>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</si>
  <si>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</si>
  <si>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</si>
  <si>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</si>
  <si>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</si>
  <si>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</si>
  <si>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</si>
  <si>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</si>
  <si>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</si>
  <si>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</si>
  <si>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</si>
  <si>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</si>
  <si>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</si>
  <si>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</si>
  <si>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</si>
  <si>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</si>
  <si>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</si>
  <si>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</si>
  <si>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</si>
  <si>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</si>
  <si>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</si>
  <si>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8000</t>
  </si>
  <si>
    <t>Інша діяльність</t>
  </si>
  <si>
    <t>8311</t>
  </si>
  <si>
    <t>Охорона та раціональне використання природних ресурсів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</si>
  <si>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</si>
  <si>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</si>
  <si>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</si>
  <si>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</si>
  <si>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</si>
  <si>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>Назва КПКВКМБ</t>
  </si>
  <si>
    <t>План на 2018 рік з урахуванням змін</t>
  </si>
  <si>
    <t>Відсоток виконання до уточненого призначення  на  2018 рік</t>
  </si>
  <si>
    <t>Первинна медична допомога населенню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</si>
  <si>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</si>
  <si>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</si>
  <si>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Підтримка і розвиток спортивної інфраструктури</t>
  </si>
  <si>
    <t>Реалізація інвестиційних проектів за рахунок коштів, які надаються з державного бюджету та інших місцевих бюджетів</t>
  </si>
  <si>
    <t>грн.</t>
  </si>
  <si>
    <t>Спеціальний фонд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</si>
  <si>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</si>
  <si>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</si>
  <si>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Всього кредитування</t>
  </si>
  <si>
    <t>Всього видатків спеціального фонду</t>
  </si>
  <si>
    <t>Кредитування спеціального  фонду</t>
  </si>
  <si>
    <t>Всього видатків та кредитування спеціального  фонду</t>
  </si>
  <si>
    <t>Повернення кредиту</t>
  </si>
  <si>
    <t>Начальник фінансового управління</t>
  </si>
  <si>
    <t>Ганна Кравчук</t>
  </si>
  <si>
    <t>Інформація про виконання Коломийського районного бюджету по видатках за  2018 рік</t>
  </si>
  <si>
    <t>Касові видатки за                 2017 рік   (у співставних умовах)</t>
  </si>
  <si>
    <t>Касові видатки за                              2018 рік</t>
  </si>
  <si>
    <t>Збільшення/ зменшення видатків за          2018 рік до видатків 2017 року (+;-)</t>
  </si>
  <si>
    <t>Інші програми, заклади та заходи у сфері освіти</t>
  </si>
  <si>
    <t>Інші програми, заклади та заходи у сфері охорони здоров’я</t>
  </si>
  <si>
    <t>Забезпечення діяльності інших закладів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</si>
  <si>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</si>
  <si>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здоров’я</t>
  </si>
  <si>
    <t>Надання реабілітаційних послуг особам з інвалідністю та дітям з інвалідністю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</si>
  <si>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</si>
  <si>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5–8 пункту 1 статті 10 Закону України «Про статус ветеранів війни, гарантії їх соціального захисту», для осіб з інвалідністю І–ІІ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11–14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</si>
  <si>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І–ІІ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</si>
  <si>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Інші заклади та заходи в галузі культури і мистецтва</t>
  </si>
  <si>
    <t>Заходи та роботи з мобілізаційної підготовки місцевого значення</t>
  </si>
  <si>
    <t>Запобігання та ліквідація забруднення навколишнього природного середовища</t>
  </si>
  <si>
    <t>Усього видатків без урахування міжбюджетних трансфертів</t>
  </si>
  <si>
    <t>Інші заходи громадського порядку та безпеки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</si>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</sst>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wrapText="1"/>
    </xf>
    <xf numFmtId="0" fontId="24" fillId="34" borderId="10" xfId="0" applyFont="1" applyFill="1" applyBorder="1" applyAlignment="1" quotePrefix="1">
      <alignment horizontal="center"/>
    </xf>
    <xf numFmtId="0" fontId="24" fillId="34" borderId="10" xfId="0" applyFont="1" applyFill="1" applyBorder="1" applyAlignment="1">
      <alignment wrapText="1"/>
    </xf>
    <xf numFmtId="2" fontId="24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 quotePrefix="1">
      <alignment horizontal="center"/>
    </xf>
    <xf numFmtId="0" fontId="25" fillId="34" borderId="10" xfId="0" applyFont="1" applyFill="1" applyBorder="1" applyAlignment="1">
      <alignment wrapText="1"/>
    </xf>
    <xf numFmtId="2" fontId="25" fillId="34" borderId="10" xfId="0" applyNumberFormat="1" applyFont="1" applyFill="1" applyBorder="1" applyAlignment="1">
      <alignment horizontal="center"/>
    </xf>
    <xf numFmtId="164" fontId="26" fillId="34" borderId="10" xfId="0" applyNumberFormat="1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 quotePrefix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25" fillId="34" borderId="10" xfId="0" applyFont="1" applyFill="1" applyBorder="1" applyAlignment="1" quotePrefix="1">
      <alignment horizontal="center" vertical="center" wrapText="1"/>
    </xf>
    <xf numFmtId="0" fontId="25" fillId="34" borderId="10" xfId="0" applyFont="1" applyFill="1" applyBorder="1" applyAlignment="1">
      <alignment vertical="center" wrapText="1"/>
    </xf>
    <xf numFmtId="164" fontId="25" fillId="34" borderId="10" xfId="0" applyNumberFormat="1" applyFont="1" applyFill="1" applyBorder="1" applyAlignment="1">
      <alignment horizontal="center"/>
    </xf>
    <xf numFmtId="0" fontId="24" fillId="34" borderId="13" xfId="52" applyFont="1" applyFill="1" applyBorder="1" applyAlignment="1" applyProtection="1">
      <alignment horizontal="left" wrapText="1"/>
      <protection/>
    </xf>
    <xf numFmtId="0" fontId="25" fillId="34" borderId="14" xfId="0" applyFont="1" applyFill="1" applyBorder="1" applyAlignment="1" quotePrefix="1">
      <alignment horizontal="center"/>
    </xf>
    <xf numFmtId="0" fontId="25" fillId="34" borderId="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0" sqref="B10"/>
    </sheetView>
  </sheetViews>
  <sheetFormatPr defaultColWidth="9.00390625" defaultRowHeight="12.75"/>
  <cols>
    <col min="1" max="1" width="12.75390625" style="6" customWidth="1"/>
    <col min="2" max="2" width="48.625" style="4" customWidth="1"/>
    <col min="3" max="3" width="16.375" style="5" customWidth="1"/>
    <col min="4" max="5" width="16.125" style="5" customWidth="1"/>
    <col min="6" max="6" width="21.00390625" style="5" customWidth="1"/>
    <col min="7" max="7" width="17.00390625" style="5" customWidth="1"/>
    <col min="8" max="16384" width="9.125" style="2" customWidth="1"/>
  </cols>
  <sheetData>
    <row r="2" spans="1:9" ht="18.75">
      <c r="A2" s="15" t="s">
        <v>66</v>
      </c>
      <c r="B2" s="15"/>
      <c r="C2" s="15"/>
      <c r="D2" s="15"/>
      <c r="E2" s="15"/>
      <c r="F2" s="15"/>
      <c r="G2" s="15"/>
      <c r="H2" s="1"/>
      <c r="I2" s="1"/>
    </row>
    <row r="3" spans="1:9" ht="18.75">
      <c r="A3" s="15" t="s">
        <v>56</v>
      </c>
      <c r="B3" s="15"/>
      <c r="C3" s="15"/>
      <c r="D3" s="15"/>
      <c r="E3" s="15"/>
      <c r="F3" s="15"/>
      <c r="G3" s="15"/>
      <c r="H3" s="1"/>
      <c r="I3" s="1"/>
    </row>
    <row r="4" spans="1:7" ht="18.75">
      <c r="A4" s="20"/>
      <c r="B4" s="21"/>
      <c r="C4" s="22"/>
      <c r="D4" s="22"/>
      <c r="E4" s="22"/>
      <c r="F4" s="22"/>
      <c r="G4" s="22" t="s">
        <v>55</v>
      </c>
    </row>
    <row r="5" spans="1:7" ht="150">
      <c r="A5" s="23" t="s">
        <v>46</v>
      </c>
      <c r="B5" s="23" t="s">
        <v>47</v>
      </c>
      <c r="C5" s="23" t="s">
        <v>67</v>
      </c>
      <c r="D5" s="23" t="s">
        <v>48</v>
      </c>
      <c r="E5" s="23" t="s">
        <v>68</v>
      </c>
      <c r="F5" s="23" t="s">
        <v>49</v>
      </c>
      <c r="G5" s="23" t="s">
        <v>69</v>
      </c>
    </row>
    <row r="6" spans="1:7" ht="18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ht="21" customHeight="1">
      <c r="A7" s="25" t="s">
        <v>0</v>
      </c>
      <c r="B7" s="26" t="s">
        <v>1</v>
      </c>
      <c r="C7" s="10">
        <f>SUM(C8)</f>
        <v>17328.8</v>
      </c>
      <c r="D7" s="10">
        <f>SUM(D8)</f>
        <v>93000</v>
      </c>
      <c r="E7" s="10">
        <f>SUM(E8)</f>
        <v>64647.35</v>
      </c>
      <c r="F7" s="11">
        <f>SUM(E7/D7*100)</f>
        <v>69.51327956989248</v>
      </c>
      <c r="G7" s="10">
        <f>SUM(E7-C7)</f>
        <v>47318.55</v>
      </c>
    </row>
    <row r="8" spans="1:7" ht="111.75" customHeight="1">
      <c r="A8" s="27" t="s">
        <v>2</v>
      </c>
      <c r="B8" s="28" t="s">
        <v>3</v>
      </c>
      <c r="C8" s="29">
        <v>17328.8</v>
      </c>
      <c r="D8" s="29">
        <v>93000</v>
      </c>
      <c r="E8" s="29">
        <v>64647.35</v>
      </c>
      <c r="F8" s="30">
        <f aca="true" t="shared" si="0" ref="F8:F56">SUM(E8/D8*100)</f>
        <v>69.51327956989248</v>
      </c>
      <c r="G8" s="31">
        <f aca="true" t="shared" si="1" ref="G8:G56">SUM(E8-C8)</f>
        <v>47318.55</v>
      </c>
    </row>
    <row r="9" spans="1:7" ht="19.5" customHeight="1">
      <c r="A9" s="25" t="s">
        <v>4</v>
      </c>
      <c r="B9" s="26" t="s">
        <v>5</v>
      </c>
      <c r="C9" s="10">
        <f>SUM(C10:C12)</f>
        <v>368168.61</v>
      </c>
      <c r="D9" s="10">
        <f>SUM(D10:D12)</f>
        <v>7104274.37</v>
      </c>
      <c r="E9" s="10">
        <f>SUM(E10:E12)</f>
        <v>6703045.34</v>
      </c>
      <c r="F9" s="11">
        <f t="shared" si="0"/>
        <v>94.35228695988552</v>
      </c>
      <c r="G9" s="10">
        <f t="shared" si="1"/>
        <v>6334876.7299999995</v>
      </c>
    </row>
    <row r="10" spans="1:7" ht="122.25" customHeight="1">
      <c r="A10" s="27" t="s">
        <v>6</v>
      </c>
      <c r="B10" s="28" t="s">
        <v>7</v>
      </c>
      <c r="C10" s="29">
        <v>291769.08</v>
      </c>
      <c r="D10" s="29">
        <v>6515450.82</v>
      </c>
      <c r="E10" s="29">
        <v>6125476.35</v>
      </c>
      <c r="F10" s="30">
        <f t="shared" si="0"/>
        <v>94.01462031141537</v>
      </c>
      <c r="G10" s="31">
        <f t="shared" si="1"/>
        <v>5833707.27</v>
      </c>
    </row>
    <row r="11" spans="1:7" ht="93.75" customHeight="1">
      <c r="A11" s="27" t="s">
        <v>8</v>
      </c>
      <c r="B11" s="28" t="s">
        <v>9</v>
      </c>
      <c r="C11" s="29">
        <v>76399.53</v>
      </c>
      <c r="D11" s="29">
        <v>390913.55</v>
      </c>
      <c r="E11" s="29">
        <v>379658.99</v>
      </c>
      <c r="F11" s="30">
        <f t="shared" si="0"/>
        <v>97.12095935277762</v>
      </c>
      <c r="G11" s="31">
        <f t="shared" si="1"/>
        <v>303259.45999999996</v>
      </c>
    </row>
    <row r="12" spans="1:7" ht="51.75" customHeight="1">
      <c r="A12" s="27">
        <v>1160</v>
      </c>
      <c r="B12" s="28" t="s">
        <v>70</v>
      </c>
      <c r="C12" s="29">
        <f>SUM(C13)</f>
        <v>0</v>
      </c>
      <c r="D12" s="29">
        <f>SUM(D13)</f>
        <v>197910</v>
      </c>
      <c r="E12" s="29">
        <f>SUM(E13)</f>
        <v>197910</v>
      </c>
      <c r="F12" s="30">
        <f t="shared" si="0"/>
        <v>100</v>
      </c>
      <c r="G12" s="31">
        <f t="shared" si="1"/>
        <v>197910</v>
      </c>
    </row>
    <row r="13" spans="1:7" ht="51.75" customHeight="1">
      <c r="A13" s="32">
        <v>1161</v>
      </c>
      <c r="B13" s="33" t="s">
        <v>72</v>
      </c>
      <c r="C13" s="34"/>
      <c r="D13" s="34">
        <v>197910</v>
      </c>
      <c r="E13" s="34">
        <v>197910</v>
      </c>
      <c r="F13" s="35">
        <f t="shared" si="0"/>
        <v>100</v>
      </c>
      <c r="G13" s="36">
        <f t="shared" si="1"/>
        <v>197910</v>
      </c>
    </row>
    <row r="14" spans="1:7" ht="23.25" customHeight="1">
      <c r="A14" s="25" t="s">
        <v>10</v>
      </c>
      <c r="B14" s="26" t="s">
        <v>11</v>
      </c>
      <c r="C14" s="10">
        <f>SUM(C15+C16+C17+C18+C20)</f>
        <v>1490465.95</v>
      </c>
      <c r="D14" s="10">
        <f>SUM(D15+D16+D17+D18+D20)</f>
        <v>12619049.81</v>
      </c>
      <c r="E14" s="10">
        <f>SUM(E15+E16+E17+E18+E20)</f>
        <v>12269897.239999998</v>
      </c>
      <c r="F14" s="11">
        <f t="shared" si="0"/>
        <v>97.23313105774956</v>
      </c>
      <c r="G14" s="10">
        <f t="shared" si="1"/>
        <v>10779431.29</v>
      </c>
    </row>
    <row r="15" spans="1:7" ht="37.5">
      <c r="A15" s="27" t="s">
        <v>12</v>
      </c>
      <c r="B15" s="28" t="s">
        <v>13</v>
      </c>
      <c r="C15" s="29">
        <v>1152868.64</v>
      </c>
      <c r="D15" s="29">
        <v>9312044.17</v>
      </c>
      <c r="E15" s="29">
        <v>8999011.2</v>
      </c>
      <c r="F15" s="30">
        <f t="shared" si="0"/>
        <v>96.6384075903712</v>
      </c>
      <c r="G15" s="31">
        <f t="shared" si="1"/>
        <v>7846142.56</v>
      </c>
    </row>
    <row r="16" spans="1:7" ht="60" customHeight="1">
      <c r="A16" s="27" t="s">
        <v>14</v>
      </c>
      <c r="B16" s="28" t="s">
        <v>15</v>
      </c>
      <c r="C16" s="29">
        <v>107400.73</v>
      </c>
      <c r="D16" s="29">
        <v>1529151.97</v>
      </c>
      <c r="E16" s="29">
        <v>1528529.34</v>
      </c>
      <c r="F16" s="30">
        <f t="shared" si="0"/>
        <v>99.95928266044088</v>
      </c>
      <c r="G16" s="31">
        <f t="shared" si="1"/>
        <v>1421128.61</v>
      </c>
    </row>
    <row r="17" spans="1:7" ht="33.75" customHeight="1">
      <c r="A17" s="27" t="s">
        <v>16</v>
      </c>
      <c r="B17" s="28" t="s">
        <v>17</v>
      </c>
      <c r="C17" s="29">
        <v>221644.58</v>
      </c>
      <c r="D17" s="29">
        <v>995069.16</v>
      </c>
      <c r="E17" s="29">
        <v>995069.16</v>
      </c>
      <c r="F17" s="30">
        <f t="shared" si="0"/>
        <v>100</v>
      </c>
      <c r="G17" s="31">
        <f t="shared" si="1"/>
        <v>773424.5800000001</v>
      </c>
    </row>
    <row r="18" spans="1:7" ht="37.5">
      <c r="A18" s="37">
        <v>2110</v>
      </c>
      <c r="B18" s="38" t="s">
        <v>50</v>
      </c>
      <c r="C18" s="29">
        <v>8552</v>
      </c>
      <c r="D18" s="29">
        <v>564804.51</v>
      </c>
      <c r="E18" s="29">
        <v>546703.84</v>
      </c>
      <c r="F18" s="30">
        <f t="shared" si="0"/>
        <v>96.79523274344957</v>
      </c>
      <c r="G18" s="31">
        <f t="shared" si="1"/>
        <v>538151.84</v>
      </c>
    </row>
    <row r="19" spans="1:7" ht="75">
      <c r="A19" s="39">
        <v>2111</v>
      </c>
      <c r="B19" s="40" t="s">
        <v>73</v>
      </c>
      <c r="C19" s="34">
        <v>8552</v>
      </c>
      <c r="D19" s="34">
        <v>564804.51</v>
      </c>
      <c r="E19" s="34">
        <v>546703.84</v>
      </c>
      <c r="F19" s="35">
        <f t="shared" si="0"/>
        <v>96.79523274344957</v>
      </c>
      <c r="G19" s="36">
        <f t="shared" si="1"/>
        <v>538151.84</v>
      </c>
    </row>
    <row r="20" spans="1:7" ht="37.5">
      <c r="A20" s="37">
        <v>2150</v>
      </c>
      <c r="B20" s="38" t="s">
        <v>71</v>
      </c>
      <c r="C20" s="29"/>
      <c r="D20" s="29">
        <v>217980</v>
      </c>
      <c r="E20" s="29">
        <v>200583.7</v>
      </c>
      <c r="F20" s="30">
        <f t="shared" si="0"/>
        <v>92.01931369850446</v>
      </c>
      <c r="G20" s="31">
        <f t="shared" si="1"/>
        <v>200583.7</v>
      </c>
    </row>
    <row r="21" spans="1:7" s="12" customFormat="1" ht="37.5">
      <c r="A21" s="39">
        <v>2152</v>
      </c>
      <c r="B21" s="40" t="s">
        <v>74</v>
      </c>
      <c r="C21" s="34"/>
      <c r="D21" s="34">
        <v>217980</v>
      </c>
      <c r="E21" s="34">
        <v>200583.7</v>
      </c>
      <c r="F21" s="41">
        <f t="shared" si="0"/>
        <v>92.01931369850446</v>
      </c>
      <c r="G21" s="34">
        <f t="shared" si="1"/>
        <v>200583.7</v>
      </c>
    </row>
    <row r="22" spans="1:7" ht="53.25" customHeight="1">
      <c r="A22" s="25" t="s">
        <v>18</v>
      </c>
      <c r="B22" s="26" t="s">
        <v>19</v>
      </c>
      <c r="C22" s="10">
        <f>SUM(C23+C26+C28)</f>
        <v>90569.35</v>
      </c>
      <c r="D22" s="10">
        <f>SUM(D23+D26+D28)</f>
        <v>5445009.45</v>
      </c>
      <c r="E22" s="10">
        <f>SUM(E23+E26+E28)</f>
        <v>5436809.890000001</v>
      </c>
      <c r="F22" s="11">
        <f t="shared" si="0"/>
        <v>99.84941146429048</v>
      </c>
      <c r="G22" s="10">
        <f t="shared" si="1"/>
        <v>5346240.540000001</v>
      </c>
    </row>
    <row r="23" spans="1:7" ht="97.5" customHeight="1">
      <c r="A23" s="37">
        <v>3100</v>
      </c>
      <c r="B23" s="38" t="s">
        <v>51</v>
      </c>
      <c r="C23" s="29">
        <f>SUM(C24:C25)</f>
        <v>90569.35</v>
      </c>
      <c r="D23" s="29">
        <f>SUM(D24:D25)</f>
        <v>438450</v>
      </c>
      <c r="E23" s="29">
        <f>SUM(E24:E25)</f>
        <v>430250.44</v>
      </c>
      <c r="F23" s="30">
        <f t="shared" si="0"/>
        <v>98.12987569848329</v>
      </c>
      <c r="G23" s="31">
        <f t="shared" si="1"/>
        <v>339681.08999999997</v>
      </c>
    </row>
    <row r="24" spans="1:7" s="12" customFormat="1" ht="94.5">
      <c r="A24" s="32" t="s">
        <v>20</v>
      </c>
      <c r="B24" s="33" t="s">
        <v>21</v>
      </c>
      <c r="C24" s="34">
        <v>90569.35</v>
      </c>
      <c r="D24" s="34">
        <v>415800</v>
      </c>
      <c r="E24" s="34">
        <v>407600.44</v>
      </c>
      <c r="F24" s="35">
        <f t="shared" si="0"/>
        <v>98.02800384800385</v>
      </c>
      <c r="G24" s="36">
        <f t="shared" si="1"/>
        <v>317031.08999999997</v>
      </c>
    </row>
    <row r="25" spans="1:7" s="12" customFormat="1" ht="57">
      <c r="A25" s="32">
        <v>3105</v>
      </c>
      <c r="B25" s="33" t="s">
        <v>75</v>
      </c>
      <c r="C25" s="34"/>
      <c r="D25" s="34">
        <v>22650</v>
      </c>
      <c r="E25" s="34">
        <v>22650</v>
      </c>
      <c r="F25" s="35">
        <f t="shared" si="0"/>
        <v>100</v>
      </c>
      <c r="G25" s="36">
        <f t="shared" si="1"/>
        <v>22650</v>
      </c>
    </row>
    <row r="26" spans="1:7" ht="37.5">
      <c r="A26" s="27">
        <v>3110</v>
      </c>
      <c r="B26" s="42" t="s">
        <v>52</v>
      </c>
      <c r="C26" s="29">
        <f>SUM(C27)</f>
        <v>0</v>
      </c>
      <c r="D26" s="29">
        <v>536400</v>
      </c>
      <c r="E26" s="29">
        <v>536400</v>
      </c>
      <c r="F26" s="30">
        <f t="shared" si="0"/>
        <v>100</v>
      </c>
      <c r="G26" s="31">
        <f t="shared" si="1"/>
        <v>536400</v>
      </c>
    </row>
    <row r="27" spans="1:7" s="12" customFormat="1" ht="50.25" customHeight="1">
      <c r="A27" s="32" t="s">
        <v>22</v>
      </c>
      <c r="B27" s="33" t="s">
        <v>23</v>
      </c>
      <c r="C27" s="34">
        <v>0</v>
      </c>
      <c r="D27" s="34">
        <v>536400</v>
      </c>
      <c r="E27" s="34">
        <v>536400</v>
      </c>
      <c r="F27" s="35">
        <f t="shared" si="0"/>
        <v>100</v>
      </c>
      <c r="G27" s="36">
        <f t="shared" si="1"/>
        <v>536400</v>
      </c>
    </row>
    <row r="28" spans="1:7" s="3" customFormat="1" ht="99.75" customHeight="1">
      <c r="A28" s="27">
        <v>3220</v>
      </c>
      <c r="B28" s="28" t="s">
        <v>76</v>
      </c>
      <c r="C28" s="29">
        <f>SUM(C29:C30)</f>
        <v>0</v>
      </c>
      <c r="D28" s="29">
        <f>SUM(D29:D30)</f>
        <v>4470159.45</v>
      </c>
      <c r="E28" s="29">
        <f>SUM(E29:E30)</f>
        <v>4470159.45</v>
      </c>
      <c r="F28" s="30">
        <f t="shared" si="0"/>
        <v>100</v>
      </c>
      <c r="G28" s="31">
        <f t="shared" si="1"/>
        <v>4470159.45</v>
      </c>
    </row>
    <row r="29" spans="1:7" s="12" customFormat="1" ht="354" customHeight="1">
      <c r="A29" s="32">
        <v>3221</v>
      </c>
      <c r="B29" s="33" t="s">
        <v>77</v>
      </c>
      <c r="C29" s="34"/>
      <c r="D29" s="34">
        <v>3262128.23</v>
      </c>
      <c r="E29" s="34">
        <v>3262128.23</v>
      </c>
      <c r="F29" s="35">
        <f t="shared" si="0"/>
        <v>100</v>
      </c>
      <c r="G29" s="36">
        <f t="shared" si="1"/>
        <v>3262128.23</v>
      </c>
    </row>
    <row r="30" spans="1:7" s="12" customFormat="1" ht="368.25" customHeight="1">
      <c r="A30" s="43">
        <v>3223</v>
      </c>
      <c r="B30" s="44" t="s">
        <v>78</v>
      </c>
      <c r="C30" s="34"/>
      <c r="D30" s="34">
        <v>1208031.22</v>
      </c>
      <c r="E30" s="34">
        <v>1208031.22</v>
      </c>
      <c r="F30" s="35">
        <f t="shared" si="0"/>
        <v>100</v>
      </c>
      <c r="G30" s="36">
        <f t="shared" si="1"/>
        <v>1208031.22</v>
      </c>
    </row>
    <row r="31" spans="1:7" ht="21" customHeight="1">
      <c r="A31" s="25" t="s">
        <v>24</v>
      </c>
      <c r="B31" s="26" t="s">
        <v>25</v>
      </c>
      <c r="C31" s="10">
        <f>SUM(C32:C34)</f>
        <v>182</v>
      </c>
      <c r="D31" s="10">
        <f>SUM(D32:D34)</f>
        <v>241741</v>
      </c>
      <c r="E31" s="10">
        <f>SUM(E32:E34)</f>
        <v>241684.76</v>
      </c>
      <c r="F31" s="11">
        <f t="shared" si="0"/>
        <v>99.97673543172239</v>
      </c>
      <c r="G31" s="10">
        <f t="shared" si="1"/>
        <v>241502.76</v>
      </c>
    </row>
    <row r="32" spans="1:7" ht="23.25" customHeight="1">
      <c r="A32" s="27" t="s">
        <v>26</v>
      </c>
      <c r="B32" s="28" t="s">
        <v>27</v>
      </c>
      <c r="C32" s="29">
        <v>182</v>
      </c>
      <c r="D32" s="29">
        <v>53866</v>
      </c>
      <c r="E32" s="29">
        <v>53809.76</v>
      </c>
      <c r="F32" s="30">
        <f t="shared" si="0"/>
        <v>99.89559276723722</v>
      </c>
      <c r="G32" s="31">
        <f t="shared" si="1"/>
        <v>53627.76</v>
      </c>
    </row>
    <row r="33" spans="1:7" ht="56.25">
      <c r="A33" s="27" t="s">
        <v>28</v>
      </c>
      <c r="B33" s="28" t="s">
        <v>29</v>
      </c>
      <c r="C33" s="29">
        <v>0</v>
      </c>
      <c r="D33" s="29">
        <v>22100</v>
      </c>
      <c r="E33" s="29">
        <v>22100</v>
      </c>
      <c r="F33" s="30">
        <f t="shared" si="0"/>
        <v>100</v>
      </c>
      <c r="G33" s="31">
        <f t="shared" si="1"/>
        <v>22100</v>
      </c>
    </row>
    <row r="34" spans="1:7" ht="37.5">
      <c r="A34" s="27">
        <v>4080</v>
      </c>
      <c r="B34" s="28" t="s">
        <v>79</v>
      </c>
      <c r="C34" s="29"/>
      <c r="D34" s="29">
        <v>165775</v>
      </c>
      <c r="E34" s="29">
        <v>165775</v>
      </c>
      <c r="F34" s="30">
        <f t="shared" si="0"/>
        <v>100</v>
      </c>
      <c r="G34" s="31">
        <f t="shared" si="1"/>
        <v>165775</v>
      </c>
    </row>
    <row r="35" spans="1:7" ht="23.25" customHeight="1">
      <c r="A35" s="25" t="s">
        <v>30</v>
      </c>
      <c r="B35" s="26" t="s">
        <v>31</v>
      </c>
      <c r="C35" s="10">
        <f aca="true" t="shared" si="2" ref="C35:E36">SUM(C36)</f>
        <v>2863.6</v>
      </c>
      <c r="D35" s="10">
        <f t="shared" si="2"/>
        <v>222000</v>
      </c>
      <c r="E35" s="10">
        <f t="shared" si="2"/>
        <v>198977.58</v>
      </c>
      <c r="F35" s="11">
        <f t="shared" si="0"/>
        <v>89.62954054054053</v>
      </c>
      <c r="G35" s="10">
        <f t="shared" si="1"/>
        <v>196113.97999999998</v>
      </c>
    </row>
    <row r="36" spans="1:7" ht="51" customHeight="1">
      <c r="A36" s="27">
        <v>5040</v>
      </c>
      <c r="B36" s="42" t="s">
        <v>53</v>
      </c>
      <c r="C36" s="29">
        <f t="shared" si="2"/>
        <v>2863.6</v>
      </c>
      <c r="D36" s="29">
        <f t="shared" si="2"/>
        <v>222000</v>
      </c>
      <c r="E36" s="29">
        <f t="shared" si="2"/>
        <v>198977.58</v>
      </c>
      <c r="F36" s="30">
        <f t="shared" si="0"/>
        <v>89.62954054054053</v>
      </c>
      <c r="G36" s="31">
        <f t="shared" si="1"/>
        <v>196113.97999999998</v>
      </c>
    </row>
    <row r="37" spans="1:7" s="12" customFormat="1" ht="51" customHeight="1">
      <c r="A37" s="32" t="s">
        <v>32</v>
      </c>
      <c r="B37" s="33" t="s">
        <v>33</v>
      </c>
      <c r="C37" s="34">
        <v>2863.6</v>
      </c>
      <c r="D37" s="34">
        <v>222000</v>
      </c>
      <c r="E37" s="34">
        <v>198977.58</v>
      </c>
      <c r="F37" s="35">
        <f t="shared" si="0"/>
        <v>89.62954054054053</v>
      </c>
      <c r="G37" s="36">
        <f t="shared" si="1"/>
        <v>196113.97999999998</v>
      </c>
    </row>
    <row r="38" spans="1:7" ht="46.5" customHeight="1">
      <c r="A38" s="25" t="s">
        <v>34</v>
      </c>
      <c r="B38" s="26" t="s">
        <v>35</v>
      </c>
      <c r="C38" s="10">
        <f>SUM(C40)</f>
        <v>109209</v>
      </c>
      <c r="D38" s="10">
        <f>SUM(D40)</f>
        <v>2523209</v>
      </c>
      <c r="E38" s="10">
        <f>SUM(E40)</f>
        <v>2054209</v>
      </c>
      <c r="F38" s="11">
        <f t="shared" si="0"/>
        <v>81.4125583730876</v>
      </c>
      <c r="G38" s="10">
        <f t="shared" si="1"/>
        <v>1945000</v>
      </c>
    </row>
    <row r="39" spans="1:7" s="3" customFormat="1" ht="89.25" customHeight="1">
      <c r="A39" s="27">
        <v>7360</v>
      </c>
      <c r="B39" s="28" t="s">
        <v>54</v>
      </c>
      <c r="C39" s="29">
        <f>SUM(C40)</f>
        <v>109209</v>
      </c>
      <c r="D39" s="29">
        <v>2523209</v>
      </c>
      <c r="E39" s="29">
        <v>2054209</v>
      </c>
      <c r="F39" s="30">
        <f t="shared" si="0"/>
        <v>81.4125583730876</v>
      </c>
      <c r="G39" s="31">
        <f t="shared" si="1"/>
        <v>1945000</v>
      </c>
    </row>
    <row r="40" spans="1:7" s="12" customFormat="1" ht="85.5" customHeight="1">
      <c r="A40" s="32" t="s">
        <v>36</v>
      </c>
      <c r="B40" s="33" t="s">
        <v>37</v>
      </c>
      <c r="C40" s="34">
        <v>109209</v>
      </c>
      <c r="D40" s="34">
        <v>2523209</v>
      </c>
      <c r="E40" s="34">
        <v>2054209</v>
      </c>
      <c r="F40" s="35">
        <f t="shared" si="0"/>
        <v>81.4125583730876</v>
      </c>
      <c r="G40" s="36">
        <f t="shared" si="1"/>
        <v>1945000</v>
      </c>
    </row>
    <row r="41" spans="1:7" ht="24" customHeight="1">
      <c r="A41" s="25" t="s">
        <v>38</v>
      </c>
      <c r="B41" s="26" t="s">
        <v>39</v>
      </c>
      <c r="C41" s="10">
        <f>SUM(C42+C43+C44)</f>
        <v>0</v>
      </c>
      <c r="D41" s="10">
        <f>SUM(D42+D43+D44)</f>
        <v>252320</v>
      </c>
      <c r="E41" s="10">
        <f>SUM(E42+E43+E44)</f>
        <v>252320</v>
      </c>
      <c r="F41" s="11">
        <f t="shared" si="0"/>
        <v>100</v>
      </c>
      <c r="G41" s="10">
        <f t="shared" si="1"/>
        <v>252320</v>
      </c>
    </row>
    <row r="42" spans="1:7" ht="36.75" customHeight="1">
      <c r="A42" s="27">
        <v>8220</v>
      </c>
      <c r="B42" s="28" t="s">
        <v>80</v>
      </c>
      <c r="C42" s="29">
        <f>SUM(C44)</f>
        <v>0</v>
      </c>
      <c r="D42" s="29">
        <v>58320</v>
      </c>
      <c r="E42" s="29">
        <v>58320</v>
      </c>
      <c r="F42" s="30">
        <f t="shared" si="0"/>
        <v>100</v>
      </c>
      <c r="G42" s="31">
        <f t="shared" si="1"/>
        <v>58320</v>
      </c>
    </row>
    <row r="43" spans="1:7" ht="54.75" customHeight="1">
      <c r="A43" s="27">
        <v>8230</v>
      </c>
      <c r="B43" s="28" t="s">
        <v>83</v>
      </c>
      <c r="C43" s="29"/>
      <c r="D43" s="29">
        <v>14000</v>
      </c>
      <c r="E43" s="29">
        <v>14000</v>
      </c>
      <c r="F43" s="30">
        <f t="shared" si="0"/>
        <v>100</v>
      </c>
      <c r="G43" s="31">
        <f t="shared" si="1"/>
        <v>14000</v>
      </c>
    </row>
    <row r="44" spans="1:7" ht="56.25" customHeight="1">
      <c r="A44" s="27">
        <v>8310</v>
      </c>
      <c r="B44" s="28" t="s">
        <v>81</v>
      </c>
      <c r="C44" s="29">
        <f>SUM(C45)</f>
        <v>0</v>
      </c>
      <c r="D44" s="29">
        <v>180000</v>
      </c>
      <c r="E44" s="29">
        <v>180000</v>
      </c>
      <c r="F44" s="30">
        <f t="shared" si="0"/>
        <v>100</v>
      </c>
      <c r="G44" s="31">
        <f t="shared" si="1"/>
        <v>180000</v>
      </c>
    </row>
    <row r="45" spans="1:29" s="12" customFormat="1" ht="52.5" customHeight="1">
      <c r="A45" s="32" t="s">
        <v>40</v>
      </c>
      <c r="B45" s="33" t="s">
        <v>41</v>
      </c>
      <c r="C45" s="34">
        <v>0</v>
      </c>
      <c r="D45" s="34">
        <v>180000</v>
      </c>
      <c r="E45" s="34">
        <v>180000</v>
      </c>
      <c r="F45" s="35">
        <f t="shared" si="0"/>
        <v>100</v>
      </c>
      <c r="G45" s="36">
        <f t="shared" si="1"/>
        <v>180000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8" customFormat="1" ht="37.5">
      <c r="A46" s="25">
        <v>900201</v>
      </c>
      <c r="B46" s="26" t="s">
        <v>82</v>
      </c>
      <c r="C46" s="10">
        <f>SUM(C7+C9+C14+C22+C31+C35+C38+C41)</f>
        <v>2078787.31</v>
      </c>
      <c r="D46" s="10">
        <f>SUM(D7+D9+D14+D22+D31+D35+D38+D41)</f>
        <v>28500603.63</v>
      </c>
      <c r="E46" s="10">
        <f>SUM(E7+E9+E14+E22+E31+E35+E38+E41)</f>
        <v>27221591.16</v>
      </c>
      <c r="F46" s="11">
        <f t="shared" si="0"/>
        <v>95.51233199617674</v>
      </c>
      <c r="G46" s="10">
        <f t="shared" si="1"/>
        <v>25142803.85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7" ht="44.25" customHeight="1">
      <c r="A47" s="25" t="s">
        <v>42</v>
      </c>
      <c r="B47" s="26" t="s">
        <v>43</v>
      </c>
      <c r="C47" s="10">
        <f>SUM(C48:C49)</f>
        <v>850000</v>
      </c>
      <c r="D47" s="10">
        <f>SUM(D48:D49)</f>
        <v>7738040</v>
      </c>
      <c r="E47" s="10">
        <f>SUM(E48:E49)</f>
        <v>6168914.78</v>
      </c>
      <c r="F47" s="11">
        <f t="shared" si="0"/>
        <v>79.72192932577242</v>
      </c>
      <c r="G47" s="10">
        <f t="shared" si="1"/>
        <v>5318914.78</v>
      </c>
    </row>
    <row r="48" spans="1:7" ht="53.25" customHeight="1">
      <c r="A48" s="27">
        <v>9740</v>
      </c>
      <c r="B48" s="28" t="s">
        <v>84</v>
      </c>
      <c r="C48" s="29"/>
      <c r="D48" s="29">
        <v>2741700</v>
      </c>
      <c r="E48" s="29">
        <v>1248680.36</v>
      </c>
      <c r="F48" s="30">
        <f t="shared" si="0"/>
        <v>45.54401867454499</v>
      </c>
      <c r="G48" s="31">
        <f t="shared" si="1"/>
        <v>1248680.36</v>
      </c>
    </row>
    <row r="49" spans="1:8" ht="37.5" customHeight="1">
      <c r="A49" s="27" t="s">
        <v>44</v>
      </c>
      <c r="B49" s="28" t="s">
        <v>45</v>
      </c>
      <c r="C49" s="29">
        <v>850000</v>
      </c>
      <c r="D49" s="29">
        <v>4996340</v>
      </c>
      <c r="E49" s="29">
        <v>4920234.42</v>
      </c>
      <c r="F49" s="30">
        <f t="shared" si="0"/>
        <v>98.47677339812742</v>
      </c>
      <c r="G49" s="31">
        <f t="shared" si="1"/>
        <v>4070234.42</v>
      </c>
      <c r="H49" s="3"/>
    </row>
    <row r="50" spans="1:7" ht="27" customHeight="1">
      <c r="A50" s="7" t="s">
        <v>60</v>
      </c>
      <c r="B50" s="7"/>
      <c r="C50" s="10">
        <f>SUM(C7+C9+C14+C22+C31+C35+C38+C41+C47)</f>
        <v>2928787.31</v>
      </c>
      <c r="D50" s="10">
        <f>SUM(D7+D9+D14+D22+D31+D35+D38+D41+D47)</f>
        <v>36238643.629999995</v>
      </c>
      <c r="E50" s="10">
        <f>SUM(E7+E9+E14+E22+E31+E35+E38+E41+E47)</f>
        <v>33390505.94</v>
      </c>
      <c r="F50" s="11">
        <f t="shared" si="0"/>
        <v>92.14060625701185</v>
      </c>
      <c r="G50" s="10">
        <f t="shared" si="1"/>
        <v>30461718.630000003</v>
      </c>
    </row>
    <row r="51" spans="1:7" ht="28.5" customHeight="1">
      <c r="A51" s="18" t="s">
        <v>61</v>
      </c>
      <c r="B51" s="19"/>
      <c r="C51" s="45"/>
      <c r="D51" s="45"/>
      <c r="E51" s="45"/>
      <c r="F51" s="11"/>
      <c r="G51" s="10"/>
    </row>
    <row r="52" spans="1:7" ht="60" customHeight="1">
      <c r="A52" s="7">
        <v>8830</v>
      </c>
      <c r="B52" s="26" t="s">
        <v>57</v>
      </c>
      <c r="C52" s="46">
        <f>SUM(C53:C54)</f>
        <v>0</v>
      </c>
      <c r="D52" s="46">
        <f>SUM(D53:D54)</f>
        <v>0</v>
      </c>
      <c r="E52" s="46">
        <f>SUM(E53:E54)</f>
        <v>0</v>
      </c>
      <c r="F52" s="11">
        <v>0</v>
      </c>
      <c r="G52" s="10">
        <v>0</v>
      </c>
    </row>
    <row r="53" spans="1:7" ht="18.75">
      <c r="A53" s="47">
        <v>8831</v>
      </c>
      <c r="B53" s="47" t="s">
        <v>58</v>
      </c>
      <c r="C53" s="48">
        <v>86000</v>
      </c>
      <c r="D53" s="48">
        <v>86000</v>
      </c>
      <c r="E53" s="48">
        <v>20000</v>
      </c>
      <c r="F53" s="49">
        <f t="shared" si="0"/>
        <v>23.25581395348837</v>
      </c>
      <c r="G53" s="50">
        <f t="shared" si="1"/>
        <v>-66000</v>
      </c>
    </row>
    <row r="54" spans="1:7" ht="28.5" customHeight="1">
      <c r="A54" s="47">
        <v>8832</v>
      </c>
      <c r="B54" s="47" t="s">
        <v>63</v>
      </c>
      <c r="C54" s="48">
        <v>-86000</v>
      </c>
      <c r="D54" s="48">
        <v>-86000</v>
      </c>
      <c r="E54" s="48">
        <v>-20000</v>
      </c>
      <c r="F54" s="49">
        <f t="shared" si="0"/>
        <v>23.25581395348837</v>
      </c>
      <c r="G54" s="50">
        <f t="shared" si="1"/>
        <v>66000</v>
      </c>
    </row>
    <row r="55" spans="1:7" ht="18.75">
      <c r="A55" s="51"/>
      <c r="B55" s="7" t="s">
        <v>59</v>
      </c>
      <c r="C55" s="46">
        <f>SUM(C53:C54)</f>
        <v>0</v>
      </c>
      <c r="D55" s="46">
        <f>SUM(D53:D54)</f>
        <v>0</v>
      </c>
      <c r="E55" s="46">
        <f>SUM(E53:E54)</f>
        <v>0</v>
      </c>
      <c r="F55" s="11">
        <v>0</v>
      </c>
      <c r="G55" s="10">
        <f t="shared" si="1"/>
        <v>0</v>
      </c>
    </row>
    <row r="56" spans="1:7" ht="44.25" customHeight="1">
      <c r="A56" s="16" t="s">
        <v>62</v>
      </c>
      <c r="B56" s="17"/>
      <c r="C56" s="10">
        <f>SUM(C50+C55)</f>
        <v>2928787.31</v>
      </c>
      <c r="D56" s="10">
        <f>SUM(D50+D55)</f>
        <v>36238643.629999995</v>
      </c>
      <c r="E56" s="10">
        <f>SUM(E50+E55)</f>
        <v>33390505.94</v>
      </c>
      <c r="F56" s="11">
        <f t="shared" si="0"/>
        <v>92.14060625701185</v>
      </c>
      <c r="G56" s="10">
        <f t="shared" si="1"/>
        <v>30461718.630000003</v>
      </c>
    </row>
    <row r="59" spans="1:7" ht="18.75">
      <c r="A59" s="14" t="s">
        <v>64</v>
      </c>
      <c r="B59" s="14"/>
      <c r="C59" s="14"/>
      <c r="D59" s="14"/>
      <c r="E59" s="15" t="s">
        <v>65</v>
      </c>
      <c r="F59" s="15"/>
      <c r="G59" s="15"/>
    </row>
  </sheetData>
  <sheetProtection/>
  <mergeCells count="6">
    <mergeCell ref="A59:D59"/>
    <mergeCell ref="E59:G59"/>
    <mergeCell ref="A2:G2"/>
    <mergeCell ref="A3:G3"/>
    <mergeCell ref="A56:B56"/>
    <mergeCell ref="A51:B51"/>
  </mergeCells>
  <printOptions/>
  <pageMargins left="0.8" right="0.42" top="0.22" bottom="0.26" header="0" footer="0"/>
  <pageSetup fitToHeight="50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2019-01-24T09:01:01Z</cp:lastPrinted>
  <dcterms:created xsi:type="dcterms:W3CDTF">2018-04-11T13:24:39Z</dcterms:created>
  <dcterms:modified xsi:type="dcterms:W3CDTF">2019-01-24T09:01:03Z</dcterms:modified>
  <cp:category/>
  <cp:version/>
  <cp:contentType/>
  <cp:contentStatus/>
</cp:coreProperties>
</file>