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L17" i="4" l="1"/>
  <c r="M17" i="4"/>
  <c r="Q15" i="4"/>
  <c r="Q13" i="4"/>
  <c r="Q14" i="4"/>
  <c r="Q16" i="4"/>
  <c r="Q12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<sst xmlns="http://schemas.openxmlformats.org/spreadsheetml/2006/main" count="53" uniqueCount="39">
  <si>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</si>
  <si>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</si>
  <si>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</si>
  <si>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</si>
  <si>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</si>
  <si>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</si>
  <si>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</si>
  <si>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</si>
  <si>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</si>
  <si>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</si>
  <si>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</si>
  <si>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</si>
  <si>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</si>
  <si>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</si>
  <si>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</si>
  <si>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</si>
  <si>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</si>
  <si>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</si>
  <si>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</si>
  <si>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</si>
  <si>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</si>
  <si>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</si>
  <si>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</si>
  <si>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</si>
  <si>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</si>
  <si>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</si>
  <si>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</si>
  <si>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</si>
  <si>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</si>
  <si>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</si>
  <si>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</si>
  <si>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</si>
  <si>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</si>
  <si>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</si>
  <si>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</si>
  <si>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</si>
  <si>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</si>
  <si>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ЖОВТЕНЬ 2023</t>
  </si>
  <si>
    <t>Жовтень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</si>
</sst>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" zoomScaleNormal="100" zoomScaleSheetLayoutView="100" workbookViewId="0">
      <selection activeCell="X17" sqref="X17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4.8554687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64.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9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22</v>
      </c>
      <c r="F12" s="36">
        <v>16480</v>
      </c>
      <c r="G12" s="36">
        <v>16480</v>
      </c>
      <c r="H12" s="36">
        <v>1648</v>
      </c>
      <c r="I12" s="36">
        <v>8240</v>
      </c>
      <c r="J12" s="36"/>
      <c r="K12" s="36"/>
      <c r="L12" s="36"/>
      <c r="M12" s="36"/>
      <c r="N12" s="36"/>
      <c r="O12" s="36"/>
      <c r="P12" s="36"/>
      <c r="Q12" s="36">
        <f>F12+G12+H12+I12+J12+K12+N12+O12+P12</f>
        <v>42848</v>
      </c>
      <c r="R12" s="36">
        <v>428.48</v>
      </c>
      <c r="S12" s="36">
        <v>20000</v>
      </c>
      <c r="T12" s="36">
        <v>7712.64</v>
      </c>
      <c r="U12" s="36">
        <v>642.72</v>
      </c>
      <c r="V12" s="36">
        <f>R12+S12+T12+U12</f>
        <v>28783.84</v>
      </c>
      <c r="W12" s="36">
        <f>Q12-V12</f>
        <v>14064.16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22</v>
      </c>
      <c r="F13" s="36">
        <v>14420</v>
      </c>
      <c r="G13" s="36">
        <v>14420</v>
      </c>
      <c r="H13" s="36">
        <v>1442</v>
      </c>
      <c r="I13" s="36">
        <v>7210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37492</v>
      </c>
      <c r="R13" s="36">
        <v>374.92</v>
      </c>
      <c r="S13" s="36">
        <v>12000</v>
      </c>
      <c r="T13" s="36">
        <v>6748.56</v>
      </c>
      <c r="U13" s="36">
        <v>562.38</v>
      </c>
      <c r="V13" s="36">
        <f t="shared" ref="V13:V16" si="1">R13+S13+T13+U13</f>
        <v>19685.86</v>
      </c>
      <c r="W13" s="36">
        <f>Q13-V13</f>
        <v>17806.14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22</v>
      </c>
      <c r="F14" s="36">
        <v>12875</v>
      </c>
      <c r="G14" s="36">
        <v>12875</v>
      </c>
      <c r="H14" s="36"/>
      <c r="I14" s="36">
        <v>6437.5</v>
      </c>
      <c r="J14" s="36"/>
      <c r="K14" s="36"/>
      <c r="L14" s="36"/>
      <c r="M14" s="36"/>
      <c r="N14" s="36"/>
      <c r="O14" s="36"/>
      <c r="P14" s="36"/>
      <c r="Q14" s="36">
        <f t="shared" si="0"/>
        <v>32187.5</v>
      </c>
      <c r="R14" s="36">
        <v>321.88</v>
      </c>
      <c r="S14" s="36">
        <v>10000</v>
      </c>
      <c r="T14" s="36">
        <v>5793.75</v>
      </c>
      <c r="U14" s="36">
        <v>482.81</v>
      </c>
      <c r="V14" s="36">
        <f t="shared" si="1"/>
        <v>16598.439999999999</v>
      </c>
      <c r="W14" s="36">
        <f>Q14-V14</f>
        <v>15589.060000000001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19</v>
      </c>
      <c r="F15" s="36">
        <v>11119.32</v>
      </c>
      <c r="G15" s="36">
        <v>11119.32</v>
      </c>
      <c r="H15" s="36"/>
      <c r="I15" s="36">
        <v>5559.66</v>
      </c>
      <c r="J15" s="36"/>
      <c r="K15" s="36"/>
      <c r="L15" s="36">
        <v>4588.95</v>
      </c>
      <c r="M15" s="36"/>
      <c r="N15" s="36"/>
      <c r="O15" s="36"/>
      <c r="P15" s="36"/>
      <c r="Q15" s="36">
        <f>F15+G15+H15+I15+J15+K15+L15+M15+N15+O15+P15</f>
        <v>32387.25</v>
      </c>
      <c r="R15" s="36">
        <v>277.98</v>
      </c>
      <c r="S15" s="36">
        <v>10000</v>
      </c>
      <c r="T15" s="36">
        <v>5829.7</v>
      </c>
      <c r="U15" s="36">
        <v>485.81</v>
      </c>
      <c r="V15" s="36">
        <f t="shared" si="1"/>
        <v>16593.490000000002</v>
      </c>
      <c r="W15" s="36">
        <f>Q15-V15</f>
        <v>15793.759999999998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22</v>
      </c>
      <c r="F16" s="36">
        <v>10300</v>
      </c>
      <c r="G16" s="36">
        <v>7210</v>
      </c>
      <c r="H16" s="36"/>
      <c r="I16" s="36">
        <v>5150</v>
      </c>
      <c r="J16" s="36">
        <v>700</v>
      </c>
      <c r="K16" s="36"/>
      <c r="L16" s="36"/>
      <c r="M16" s="36"/>
      <c r="N16" s="36"/>
      <c r="O16" s="36"/>
      <c r="P16" s="36"/>
      <c r="Q16" s="36">
        <f t="shared" si="0"/>
        <v>23360</v>
      </c>
      <c r="R16" s="36">
        <v>233.6</v>
      </c>
      <c r="S16" s="36">
        <v>8000</v>
      </c>
      <c r="T16" s="36">
        <v>4204.8</v>
      </c>
      <c r="U16" s="36">
        <v>350.4</v>
      </c>
      <c r="V16" s="36">
        <f t="shared" si="1"/>
        <v>12788.800000000001</v>
      </c>
      <c r="W16" s="36">
        <f>Q16-V16</f>
        <v>10571.199999999999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65194.32</v>
      </c>
      <c r="G17" s="38">
        <f t="shared" ref="G17:W17" si="2">G12+G13+G14+G15+G16</f>
        <v>62104.32</v>
      </c>
      <c r="H17" s="38">
        <f t="shared" si="2"/>
        <v>3090</v>
      </c>
      <c r="I17" s="38">
        <f t="shared" si="2"/>
        <v>32597.16</v>
      </c>
      <c r="J17" s="38">
        <f t="shared" si="2"/>
        <v>700</v>
      </c>
      <c r="K17" s="38">
        <f t="shared" si="2"/>
        <v>0</v>
      </c>
      <c r="L17" s="38">
        <f t="shared" si="2"/>
        <v>4588.95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168274.75</v>
      </c>
      <c r="R17" s="38">
        <f t="shared" si="2"/>
        <v>1636.8600000000001</v>
      </c>
      <c r="S17" s="38">
        <f t="shared" si="2"/>
        <v>60000</v>
      </c>
      <c r="T17" s="38">
        <f t="shared" si="2"/>
        <v>30289.45</v>
      </c>
      <c r="U17" s="38">
        <f t="shared" si="2"/>
        <v>2524.12</v>
      </c>
      <c r="V17" s="38">
        <f t="shared" si="2"/>
        <v>94450.430000000008</v>
      </c>
      <c r="W17" s="38">
        <f t="shared" si="2"/>
        <v>73824.319999999992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