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<sst xmlns="http://schemas.openxmlformats.org/spreadsheetml/2006/main" count="53" uniqueCount="39">
  <si>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</si>
  <si>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</si>
  <si>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</si>
  <si>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</si>
  <si>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</si>
  <si>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</si>
  <si>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</si>
  <si>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</si>
  <si>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</si>
  <si>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</si>
  <si>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</si>
  <si>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</si>
  <si>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</si>
  <si>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</si>
  <si>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</si>
  <si>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</si>
  <si>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</si>
  <si>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</si>
  <si>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</si>
  <si>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</si>
  <si>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</si>
  <si>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</si>
  <si>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</si>
  <si>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</si>
  <si>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</si>
  <si>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</si>
  <si>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</si>
  <si>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</si>
  <si>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</si>
  <si>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</si>
  <si>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</si>
  <si>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</si>
  <si>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</si>
  <si>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</si>
  <si>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</si>
  <si>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</si>
  <si>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</si>
  <si>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Лютий 2024</t>
  </si>
  <si>
    <t>Лютий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</si>
</sst>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A10" zoomScaleNormal="100" zoomScaleSheetLayoutView="100" workbookViewId="0">
      <selection activeCell="G15" sqref="G15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21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/>
      <c r="Q12" s="36">
        <f>F12+G12+H12+I12+J12+K12+N12+O12+P12+L12</f>
        <v>89590.8</v>
      </c>
      <c r="R12" s="36">
        <v>895.91</v>
      </c>
      <c r="S12" s="36">
        <v>20000</v>
      </c>
      <c r="T12" s="36">
        <v>16126.34</v>
      </c>
      <c r="U12" s="36">
        <v>1343.86</v>
      </c>
      <c r="V12" s="36">
        <f>R12+S12+T12+U12</f>
        <v>38366.11</v>
      </c>
      <c r="W12" s="36">
        <f>Q12-V12</f>
        <v>51224.69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21</v>
      </c>
      <c r="F13" s="36">
        <v>30150</v>
      </c>
      <c r="G13" s="36"/>
      <c r="H13" s="36">
        <v>3015</v>
      </c>
      <c r="I13" s="36">
        <v>15075</v>
      </c>
      <c r="J13" s="36"/>
      <c r="K13" s="36"/>
      <c r="L13" s="36"/>
      <c r="M13" s="36"/>
      <c r="N13" s="36"/>
      <c r="O13" s="36"/>
      <c r="P13" s="36"/>
      <c r="Q13" s="36">
        <f t="shared" ref="Q13:Q14" si="0">F13+G13+H13+I13+J13+K13+N13+O13+P13</f>
        <v>48240</v>
      </c>
      <c r="R13" s="36">
        <v>482.4</v>
      </c>
      <c r="S13" s="36">
        <v>18000</v>
      </c>
      <c r="T13" s="36">
        <v>8683.2000000000007</v>
      </c>
      <c r="U13" s="36">
        <v>723.6</v>
      </c>
      <c r="V13" s="36">
        <f t="shared" ref="V13:V16" si="1">R13+S13+T13+U13</f>
        <v>27889.200000000001</v>
      </c>
      <c r="W13" s="36">
        <f>Q13-V13</f>
        <v>20350.8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21</v>
      </c>
      <c r="F14" s="36">
        <v>26920</v>
      </c>
      <c r="G14" s="36"/>
      <c r="H14" s="36"/>
      <c r="I14" s="36">
        <v>13460</v>
      </c>
      <c r="J14" s="36"/>
      <c r="K14" s="36"/>
      <c r="L14" s="36"/>
      <c r="M14" s="36"/>
      <c r="N14" s="36"/>
      <c r="O14" s="36"/>
      <c r="P14" s="36"/>
      <c r="Q14" s="36">
        <f t="shared" si="0"/>
        <v>40380</v>
      </c>
      <c r="R14" s="36">
        <v>403.8</v>
      </c>
      <c r="S14" s="36">
        <v>15000</v>
      </c>
      <c r="T14" s="36">
        <v>7268.4</v>
      </c>
      <c r="U14" s="36">
        <v>605.70000000000005</v>
      </c>
      <c r="V14" s="36">
        <f t="shared" si="1"/>
        <v>23277.899999999998</v>
      </c>
      <c r="W14" s="36">
        <f>Q14-V14</f>
        <v>17102.100000000002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21</v>
      </c>
      <c r="F15" s="36">
        <v>26920</v>
      </c>
      <c r="G15" s="36"/>
      <c r="H15" s="36"/>
      <c r="I15" s="36">
        <v>13460</v>
      </c>
      <c r="J15" s="36"/>
      <c r="K15" s="36"/>
      <c r="L15" s="36">
        <v>4536.3500000000004</v>
      </c>
      <c r="M15" s="36">
        <v>1814.54</v>
      </c>
      <c r="N15" s="36"/>
      <c r="O15" s="36"/>
      <c r="P15" s="36"/>
      <c r="Q15" s="36">
        <f>F15+G15+H15+I15+J15+K15+L15+M15+N15+O15+P15</f>
        <v>46730.89</v>
      </c>
      <c r="R15" s="36">
        <v>403.8</v>
      </c>
      <c r="S15" s="36">
        <v>18500</v>
      </c>
      <c r="T15" s="36">
        <v>8411.56</v>
      </c>
      <c r="U15" s="36">
        <v>700.97</v>
      </c>
      <c r="V15" s="36">
        <f t="shared" si="1"/>
        <v>28016.33</v>
      </c>
      <c r="W15" s="36">
        <f>Q15-V15</f>
        <v>18714.559999999998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21</v>
      </c>
      <c r="F16" s="36">
        <v>21536</v>
      </c>
      <c r="G16" s="36"/>
      <c r="H16" s="36"/>
      <c r="I16" s="36">
        <v>6460.8</v>
      </c>
      <c r="J16" s="36">
        <v>700</v>
      </c>
      <c r="K16" s="36"/>
      <c r="L16" s="36"/>
      <c r="M16" s="36"/>
      <c r="N16" s="36"/>
      <c r="O16" s="36"/>
      <c r="P16" s="36"/>
      <c r="Q16" s="36">
        <f>F16+G16+H16+I16+J16+K16+N16+O16+P16+L16</f>
        <v>28696.799999999999</v>
      </c>
      <c r="R16" s="36">
        <v>286.97000000000003</v>
      </c>
      <c r="S16" s="36">
        <v>10000</v>
      </c>
      <c r="T16" s="36">
        <v>5165.42</v>
      </c>
      <c r="U16" s="36">
        <v>430.45</v>
      </c>
      <c r="V16" s="36">
        <f t="shared" si="1"/>
        <v>15882.84</v>
      </c>
      <c r="W16" s="36">
        <f>Q16-V16</f>
        <v>12813.96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139984</v>
      </c>
      <c r="G17" s="38">
        <f t="shared" ref="G17:W17" si="2">G12+G13+G14+G15+G16</f>
        <v>34458</v>
      </c>
      <c r="H17" s="38">
        <f t="shared" si="2"/>
        <v>6460.8</v>
      </c>
      <c r="I17" s="38">
        <f t="shared" si="2"/>
        <v>65684.800000000003</v>
      </c>
      <c r="J17" s="38">
        <f t="shared" si="2"/>
        <v>700</v>
      </c>
      <c r="K17" s="38">
        <f t="shared" si="2"/>
        <v>0</v>
      </c>
      <c r="L17" s="38">
        <f t="shared" si="2"/>
        <v>4536.3500000000004</v>
      </c>
      <c r="M17" s="38">
        <f t="shared" si="2"/>
        <v>1814.54</v>
      </c>
      <c r="N17" s="38">
        <f t="shared" si="2"/>
        <v>0</v>
      </c>
      <c r="O17" s="38">
        <f t="shared" si="2"/>
        <v>0</v>
      </c>
      <c r="P17" s="38">
        <f t="shared" si="2"/>
        <v>0</v>
      </c>
      <c r="Q17" s="38">
        <f t="shared" si="2"/>
        <v>253638.49</v>
      </c>
      <c r="R17" s="38">
        <f t="shared" si="2"/>
        <v>2472.88</v>
      </c>
      <c r="S17" s="38">
        <f t="shared" si="2"/>
        <v>81500</v>
      </c>
      <c r="T17" s="38">
        <f t="shared" si="2"/>
        <v>45654.92</v>
      </c>
      <c r="U17" s="38">
        <f t="shared" si="2"/>
        <v>3804.58</v>
      </c>
      <c r="V17" s="38">
        <f t="shared" si="2"/>
        <v>133432.38</v>
      </c>
      <c r="W17" s="38">
        <f t="shared" si="2"/>
        <v>120206.11000000002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