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2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5" i="4" l="1"/>
  <c r="Q13" i="4"/>
  <c r="Q14" i="4"/>
  <c r="Q16" i="4"/>
  <c r="Q12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<sst xmlns="http://schemas.openxmlformats.org/spreadsheetml/2006/main" count="53" uniqueCount="39">
  <si>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</si>
  <si>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</si>
  <si>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</si>
  <si>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</si>
  <si>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</si>
  <si>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</si>
  <si>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</si>
  <si>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</si>
  <si>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</si>
  <si>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</si>
  <si>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</si>
  <si>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</si>
  <si>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</si>
  <si>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</si>
  <si>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</si>
  <si>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</si>
  <si>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</si>
  <si>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</si>
  <si>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</si>
  <si>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</si>
  <si>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</si>
  <si>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</si>
  <si>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</si>
  <si>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</si>
  <si>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</si>
  <si>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</si>
  <si>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</si>
  <si>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</si>
  <si>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</si>
  <si>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</si>
  <si>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</si>
  <si>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</si>
  <si>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>Матеріальна допомога на оздоровлення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</si>
  <si>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</si>
  <si>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</si>
  <si>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</si>
  <si>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</si>
  <si>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ЛИПЕНЬ 2023</t>
  </si>
  <si>
    <t>Липень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</si>
</sst>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H10" zoomScaleNormal="100" zoomScaleSheetLayoutView="100" workbookViewId="0">
      <selection activeCell="O13" sqref="O13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4.85546875" customWidth="1"/>
    <col min="16" max="17" width="12.28515625" customWidth="1"/>
    <col min="18" max="18" width="7.28515625" customWidth="1"/>
    <col min="19" max="19" width="8.57031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37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64.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34</v>
      </c>
      <c r="K9" s="12" t="s">
        <v>33</v>
      </c>
      <c r="L9" s="12" t="s">
        <v>35</v>
      </c>
      <c r="M9" s="12" t="s">
        <v>36</v>
      </c>
      <c r="N9" s="12" t="s">
        <v>31</v>
      </c>
      <c r="O9" s="12" t="s">
        <v>32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9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38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21</v>
      </c>
      <c r="F12" s="36">
        <v>16480</v>
      </c>
      <c r="G12" s="36">
        <v>16480</v>
      </c>
      <c r="H12" s="36">
        <v>1648</v>
      </c>
      <c r="I12" s="36">
        <v>8240</v>
      </c>
      <c r="J12" s="36"/>
      <c r="K12" s="36"/>
      <c r="L12" s="36"/>
      <c r="M12" s="36"/>
      <c r="N12" s="36">
        <v>25396.560000000001</v>
      </c>
      <c r="O12" s="36">
        <v>42848</v>
      </c>
      <c r="P12" s="36"/>
      <c r="Q12" s="36">
        <f>F12+G12+H12+I12+J12+K12+N12+O12+P12</f>
        <v>111092.56</v>
      </c>
      <c r="R12" s="36">
        <v>1110.92</v>
      </c>
      <c r="S12" s="36">
        <v>20000</v>
      </c>
      <c r="T12" s="36">
        <v>19996.66</v>
      </c>
      <c r="U12" s="36">
        <v>1666.39</v>
      </c>
      <c r="V12" s="36">
        <f>R12+S12+T12+U12</f>
        <v>42773.97</v>
      </c>
      <c r="W12" s="36">
        <f>Q12-V12</f>
        <v>68318.59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21</v>
      </c>
      <c r="F13" s="36">
        <v>14420</v>
      </c>
      <c r="G13" s="36"/>
      <c r="H13" s="36">
        <v>1442</v>
      </c>
      <c r="I13" s="36">
        <v>7210</v>
      </c>
      <c r="J13" s="36"/>
      <c r="K13" s="36"/>
      <c r="L13" s="36"/>
      <c r="M13" s="36"/>
      <c r="N13" s="36"/>
      <c r="O13" s="36"/>
      <c r="P13" s="36"/>
      <c r="Q13" s="36">
        <f t="shared" ref="Q13:Q16" si="0">F13+G13+H13+I13+J13+K13+N13+O13+P13</f>
        <v>23072</v>
      </c>
      <c r="R13" s="36">
        <v>230.72</v>
      </c>
      <c r="S13" s="36">
        <v>10000</v>
      </c>
      <c r="T13" s="36">
        <v>4152.96</v>
      </c>
      <c r="U13" s="36">
        <v>346.08</v>
      </c>
      <c r="V13" s="36">
        <f t="shared" ref="V13:V16" si="1">R13+S13+T13+U13</f>
        <v>14729.76</v>
      </c>
      <c r="W13" s="36">
        <f>Q13-V13</f>
        <v>8342.24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21</v>
      </c>
      <c r="F14" s="36">
        <v>12875</v>
      </c>
      <c r="G14" s="36"/>
      <c r="H14" s="36"/>
      <c r="I14" s="36">
        <v>6437.5</v>
      </c>
      <c r="J14" s="36"/>
      <c r="K14" s="36"/>
      <c r="L14" s="36"/>
      <c r="M14" s="36"/>
      <c r="N14" s="36"/>
      <c r="O14" s="36"/>
      <c r="P14" s="36"/>
      <c r="Q14" s="36">
        <f t="shared" si="0"/>
        <v>19312.5</v>
      </c>
      <c r="R14" s="36">
        <v>193.13</v>
      </c>
      <c r="S14" s="36">
        <v>8000</v>
      </c>
      <c r="T14" s="36">
        <v>3476.25</v>
      </c>
      <c r="U14" s="36">
        <v>289.69</v>
      </c>
      <c r="V14" s="36">
        <f t="shared" si="1"/>
        <v>11959.07</v>
      </c>
      <c r="W14" s="36">
        <f>Q14-V14</f>
        <v>7353.43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10</v>
      </c>
      <c r="F15" s="36">
        <v>6130.95</v>
      </c>
      <c r="G15" s="36"/>
      <c r="H15" s="36"/>
      <c r="I15" s="36">
        <v>3065.48</v>
      </c>
      <c r="J15" s="36"/>
      <c r="K15" s="36"/>
      <c r="L15" s="36"/>
      <c r="M15" s="36"/>
      <c r="N15" s="36">
        <v>13829.84</v>
      </c>
      <c r="O15" s="36">
        <v>27709.200000000001</v>
      </c>
      <c r="P15" s="36"/>
      <c r="Q15" s="36">
        <f>F15+G15+H15+I15+J15+K15+L15+M15+N15+O15+P15</f>
        <v>50735.47</v>
      </c>
      <c r="R15" s="36">
        <v>507.35</v>
      </c>
      <c r="S15" s="36">
        <v>35948</v>
      </c>
      <c r="T15" s="36">
        <v>9132.3799999999992</v>
      </c>
      <c r="U15" s="36">
        <v>761.03</v>
      </c>
      <c r="V15" s="36">
        <f t="shared" si="1"/>
        <v>46348.759999999995</v>
      </c>
      <c r="W15" s="36">
        <f>Q15-V15</f>
        <v>4386.7100000000064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13</v>
      </c>
      <c r="F16" s="36">
        <v>6376.19</v>
      </c>
      <c r="G16" s="36"/>
      <c r="H16" s="36"/>
      <c r="I16" s="36">
        <v>3188.1</v>
      </c>
      <c r="J16" s="36">
        <v>433.33</v>
      </c>
      <c r="K16" s="36"/>
      <c r="L16" s="36"/>
      <c r="M16" s="36"/>
      <c r="N16" s="36">
        <v>6325.5</v>
      </c>
      <c r="O16" s="36"/>
      <c r="P16" s="36"/>
      <c r="Q16" s="36">
        <f t="shared" si="0"/>
        <v>16323.119999999999</v>
      </c>
      <c r="R16" s="36">
        <v>163.22999999999999</v>
      </c>
      <c r="S16" s="36">
        <v>6500</v>
      </c>
      <c r="T16" s="36">
        <v>2938.16</v>
      </c>
      <c r="U16" s="36">
        <v>244.85</v>
      </c>
      <c r="V16" s="36">
        <f t="shared" si="1"/>
        <v>9846.24</v>
      </c>
      <c r="W16" s="36">
        <f>Q16-V16</f>
        <v>6476.8799999999992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56282.14</v>
      </c>
      <c r="G17" s="38">
        <f t="shared" ref="G17:W17" si="2">G12+G13+G14+G15+G16</f>
        <v>16480</v>
      </c>
      <c r="H17" s="38">
        <f t="shared" si="2"/>
        <v>3090</v>
      </c>
      <c r="I17" s="38">
        <f t="shared" si="2"/>
        <v>28141.079999999998</v>
      </c>
      <c r="J17" s="38">
        <f t="shared" si="2"/>
        <v>433.33</v>
      </c>
      <c r="K17" s="38">
        <f t="shared" si="2"/>
        <v>0</v>
      </c>
      <c r="L17" s="38"/>
      <c r="M17" s="38"/>
      <c r="N17" s="38">
        <f t="shared" si="2"/>
        <v>45551.9</v>
      </c>
      <c r="O17" s="38">
        <f t="shared" si="2"/>
        <v>70557.2</v>
      </c>
      <c r="P17" s="38">
        <f t="shared" si="2"/>
        <v>0</v>
      </c>
      <c r="Q17" s="38">
        <f t="shared" si="2"/>
        <v>220535.65</v>
      </c>
      <c r="R17" s="38">
        <f t="shared" si="2"/>
        <v>2205.35</v>
      </c>
      <c r="S17" s="38">
        <f t="shared" si="2"/>
        <v>80448</v>
      </c>
      <c r="T17" s="38">
        <f t="shared" si="2"/>
        <v>39696.410000000003</v>
      </c>
      <c r="U17" s="38">
        <f t="shared" si="2"/>
        <v>3308.0399999999995</v>
      </c>
      <c r="V17" s="38">
        <f t="shared" si="2"/>
        <v>125657.8</v>
      </c>
      <c r="W17" s="38">
        <f t="shared" si="2"/>
        <v>94877.85000000002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2025-04-02T11:05:08Z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