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СТАРИЙ КОМП\ДИСК Д\Роман 2022\"/>
    </mc:Choice>
  </mc:AlternateContent>
  <bookViews>
    <workbookView xWindow="0" yWindow="0" windowWidth="15450" windowHeight="8190"/>
  </bookViews>
  <sheets>
    <sheet name="Лист1" sheetId="4" r:id="rId1"/>
  </sheets>
  <definedNames>
    <definedName name="CHide">#REF!</definedName>
    <definedName name="CycleD">#REF!</definedName>
    <definedName name="CycleH">#REF!</definedName>
    <definedName name="CycleT">#REF!</definedName>
    <definedName name="CycleT1">#REF!</definedName>
    <definedName name="CycleT2">#REF!</definedName>
    <definedName name="CycleT3">#REF!</definedName>
    <definedName name="Detail">#REF!</definedName>
    <definedName name="DocSummery">#REF!</definedName>
    <definedName name="Header">#REF!</definedName>
    <definedName name="Hidden">#REF!</definedName>
    <definedName name="HideMark">#REF!</definedName>
    <definedName name="PageHead">#REF!</definedName>
    <definedName name="RCurrencyRow">#REF!</definedName>
    <definedName name="RText">#REF!</definedName>
    <definedName name="RText1">#REF!</definedName>
    <definedName name="Summery">#REF!</definedName>
    <definedName name="Summery1">#REF!</definedName>
    <definedName name="Title">#REF!</definedName>
    <definedName name="Total">#REF!</definedName>
    <definedName name="Total1">#REF!</definedName>
    <definedName name="Total2">#REF!</definedName>
    <definedName name="Валюта">#REF!</definedName>
    <definedName name="ВсегоДни">#REF!</definedName>
    <definedName name="ВсегоДолг">#REF!</definedName>
    <definedName name="ВсегоКВыдаче">#REF!</definedName>
    <definedName name="ВсегоСумма">#REF!</definedName>
    <definedName name="ВсегоЧас">#REF!</definedName>
    <definedName name="ДляОплаты">#REF!</definedName>
    <definedName name="ДниСкр">#REF!</definedName>
    <definedName name="ДокНомер">#REF!</definedName>
    <definedName name="Долг">#REF!</definedName>
    <definedName name="ДолгВал">#REF!</definedName>
    <definedName name="За">#REF!</definedName>
    <definedName name="_xlnm.Print_Titles" localSheetId="0">Лист1!$9:$9</definedName>
    <definedName name="Запуск_макроса_PageHead">#REF!</definedName>
    <definedName name="Запуск_макроса_разбиения_на_страницы">#REF!</definedName>
    <definedName name="ИтогДни">#REF!</definedName>
    <definedName name="ИтогДолг">#REF!</definedName>
    <definedName name="ИтогКвыдаче">#REF!</definedName>
    <definedName name="ИтогСумма">#REF!</definedName>
    <definedName name="ИтогЧас">#REF!</definedName>
    <definedName name="КВыдаче">#REF!</definedName>
    <definedName name="КВыдачеВал">#REF!</definedName>
    <definedName name="Курс">#REF!</definedName>
    <definedName name="НПП">#REF!</definedName>
    <definedName name="Период">#REF!</definedName>
    <definedName name="ПериодДни">#REF!</definedName>
    <definedName name="ПериодДолг">#REF!</definedName>
    <definedName name="ПериодКВыдаче">#REF!</definedName>
    <definedName name="ПериодСумма">#REF!</definedName>
    <definedName name="ПериодЧас">#REF!</definedName>
    <definedName name="Примечание">#REF!</definedName>
    <definedName name="Разрез">#REF!</definedName>
    <definedName name="Сумма">#REF!</definedName>
    <definedName name="СуммаВал">#REF!</definedName>
    <definedName name="СуммаСкр">#REF!</definedName>
    <definedName name="ФИО">#REF!</definedName>
    <definedName name="ЧасСкр">#REF!</definedName>
  </definedNames>
  <calcPr calcId="162913"/>
</workbook>
</file>

<file path=xl/calcChain.xml><?xml version="1.0" encoding="utf-8"?>
<calcChain xmlns="http://schemas.openxmlformats.org/spreadsheetml/2006/main">
  <c r="Q15" i="4" l="1"/>
  <c r="Q13" i="4"/>
  <c r="Q14" i="4"/>
  <c r="Q16" i="4"/>
  <c r="Q12" i="4"/>
  <c r="V13" i="4"/>
  <c r="V14" i="4"/>
  <c r="V15" i="4"/>
  <c r="V16" i="4"/>
  <c r="V12" i="4"/>
  <c r="U17" i="4"/>
  <c r="G17" i="4" l="1"/>
  <c r="H17" i="4"/>
  <c r="I17" i="4"/>
  <c r="J17" i="4"/>
  <c r="K17" i="4"/>
  <c r="N17" i="4"/>
  <c r="O17" i="4"/>
  <c r="P17" i="4"/>
  <c r="R17" i="4"/>
  <c r="S17" i="4"/>
  <c r="T17" i="4"/>
  <c r="F17" i="4"/>
  <c r="W15" i="4" l="1"/>
  <c r="W13" i="4"/>
  <c r="W14" i="4"/>
  <c r="W12" i="4"/>
  <c r="V17" i="4"/>
  <c r="Q17" i="4"/>
  <c r="W16" i="4"/>
  <c r="W17" i="4" l="1"/>
</calcChain>
</file>

<file path=xl/sharedStrings.xml><?xml version="1.0" encoding="utf-8"?>
<sst xmlns="http://schemas.openxmlformats.org/spreadsheetml/2006/main" count="53" uniqueCount="39">
  <si>
    <t>№з/п</t>
  </si>
  <si>
    <t>СУМА ДО ВИДАЧІ</t>
  </si>
  <si>
    <t>Сума</t>
  </si>
  <si>
    <t>РАЗОМ нараховано</t>
  </si>
  <si>
    <t>аванс</t>
  </si>
  <si>
    <t>ПДФО</t>
  </si>
  <si>
    <t>РАЗОМ утримано</t>
  </si>
  <si>
    <t>Проф.внески</t>
  </si>
  <si>
    <t>Індексація</t>
  </si>
  <si>
    <t>ПІБ</t>
  </si>
  <si>
    <t>відпрацьовано</t>
  </si>
  <si>
    <t>дні</t>
  </si>
  <si>
    <t>Посада</t>
  </si>
  <si>
    <t>Таб №</t>
  </si>
  <si>
    <t xml:space="preserve">Вислуга років </t>
  </si>
  <si>
    <t>Військовий збір</t>
  </si>
  <si>
    <t>ВИТЯГ З РОЗРАХУНКОВО-ПЛАТІЖНОЇ ВІДОМОСТІ</t>
  </si>
  <si>
    <t xml:space="preserve"> Надб за секретність</t>
  </si>
  <si>
    <t>Разом по листу</t>
  </si>
  <si>
    <t>Посадовий оклад</t>
  </si>
  <si>
    <t xml:space="preserve"> Інтенсивність</t>
  </si>
  <si>
    <t xml:space="preserve">Коломийська районна державна адміністрація </t>
  </si>
  <si>
    <t>Глушков Любомир Олексійович</t>
  </si>
  <si>
    <t>Голова районної державної адміністрації</t>
  </si>
  <si>
    <t>Михайлишин Любов Іванівна</t>
  </si>
  <si>
    <t>Перший заступник голови районної державної адміністрації</t>
  </si>
  <si>
    <t>Печенюк Нестор Євгенович</t>
  </si>
  <si>
    <t>Заступник голови районної державної адміністрації</t>
  </si>
  <si>
    <t>Кравчук Ганна Василівна</t>
  </si>
  <si>
    <t>Беркещук Михайло Михайлович</t>
  </si>
  <si>
    <t>Керівник апарату районної державної адміністрації</t>
  </si>
  <si>
    <t>Відпускні</t>
  </si>
  <si>
    <t>Матеріальна допомога на оздоровлення</t>
  </si>
  <si>
    <t xml:space="preserve">Премія </t>
  </si>
  <si>
    <t>Надбавка за ранг</t>
  </si>
  <si>
    <t>Лікарняні перші 5 днів</t>
  </si>
  <si>
    <t>Лікарняні за рахунок ПФУ</t>
  </si>
  <si>
    <t xml:space="preserve">       ЛИПЕНЬ 2023</t>
  </si>
  <si>
    <t>Липень 2023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</si>
</sst>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;;;"/>
    <numFmt numFmtId="165" formatCode="###0.00;\-###0.00;;"/>
  </numFmts>
  <fonts count="12" x14ac:knownFonts="1"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  <font>
      <sz val="12"/>
      <name val="Times New Roman CYR"/>
      <family val="1"/>
      <charset val="204"/>
    </font>
    <font>
      <b/>
      <sz val="14"/>
      <name val="Times New Roman CYR"/>
      <family val="1"/>
      <charset val="204"/>
    </font>
    <font>
      <b/>
      <sz val="10"/>
      <name val="Arial Cyr"/>
      <family val="2"/>
      <charset val="204"/>
    </font>
    <font>
      <sz val="12"/>
      <name val="Arial Cyr"/>
      <family val="2"/>
      <charset val="204"/>
    </font>
    <font>
      <b/>
      <i/>
      <sz val="12"/>
      <name val="Times New Roman CYR"/>
      <family val="1"/>
      <charset val="204"/>
    </font>
    <font>
      <b/>
      <i/>
      <sz val="10"/>
      <name val="Arial"/>
      <family val="2"/>
      <charset val="204"/>
    </font>
    <font>
      <b/>
      <sz val="12"/>
      <name val="Arial Cyr"/>
      <charset val="204"/>
    </font>
    <font>
      <b/>
      <i/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18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Font="1"/>
    <xf numFmtId="0" fontId="0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left"/>
    </xf>
    <xf numFmtId="0" fontId="3" fillId="0" borderId="0" xfId="0" applyFont="1" applyFill="1" applyAlignment="1">
      <alignment horizontal="left" vertical="top"/>
    </xf>
    <xf numFmtId="164" fontId="4" fillId="0" borderId="0" xfId="0" applyNumberFormat="1" applyFont="1" applyFill="1" applyAlignment="1">
      <alignment horizontal="left" vertical="center"/>
    </xf>
    <xf numFmtId="0" fontId="5" fillId="0" borderId="0" xfId="0" applyFont="1" applyFill="1" applyAlignment="1">
      <alignment horizontal="left" vertical="top"/>
    </xf>
    <xf numFmtId="0" fontId="0" fillId="0" borderId="0" xfId="0" applyFont="1" applyFill="1" applyAlignment="1">
      <alignment horizontal="left"/>
    </xf>
    <xf numFmtId="0" fontId="1" fillId="0" borderId="0" xfId="0" applyFont="1" applyFill="1" applyAlignment="1">
      <alignment horizontal="left" vertical="center"/>
    </xf>
    <xf numFmtId="0" fontId="0" fillId="0" borderId="0" xfId="0" applyFont="1" applyFill="1"/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0" fillId="2" borderId="9" xfId="0" applyFont="1" applyFill="1" applyBorder="1"/>
    <xf numFmtId="49" fontId="6" fillId="2" borderId="10" xfId="0" applyNumberFormat="1" applyFont="1" applyFill="1" applyBorder="1" applyAlignment="1">
      <alignment horizontal="left" vertical="center"/>
    </xf>
    <xf numFmtId="49" fontId="6" fillId="2" borderId="10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top"/>
    </xf>
    <xf numFmtId="0" fontId="0" fillId="2" borderId="10" xfId="0" applyFont="1" applyFill="1" applyBorder="1"/>
    <xf numFmtId="0" fontId="7" fillId="0" borderId="0" xfId="0" applyFont="1"/>
    <xf numFmtId="0" fontId="2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top"/>
    </xf>
    <xf numFmtId="0" fontId="10" fillId="0" borderId="0" xfId="0" applyFont="1"/>
    <xf numFmtId="0" fontId="6" fillId="0" borderId="1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left" vertical="top"/>
    </xf>
    <xf numFmtId="164" fontId="8" fillId="0" borderId="0" xfId="0" applyNumberFormat="1" applyFont="1" applyFill="1" applyAlignment="1">
      <alignment horizontal="left" vertical="center"/>
    </xf>
    <xf numFmtId="0" fontId="10" fillId="0" borderId="0" xfId="0" applyFont="1" applyAlignment="1"/>
    <xf numFmtId="0" fontId="0" fillId="0" borderId="11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1" fontId="0" fillId="0" borderId="12" xfId="0" applyNumberFormat="1" applyFont="1" applyFill="1" applyBorder="1" applyAlignment="1">
      <alignment horizontal="center" vertical="center"/>
    </xf>
    <xf numFmtId="2" fontId="0" fillId="0" borderId="12" xfId="0" applyNumberFormat="1" applyFont="1" applyFill="1" applyBorder="1" applyAlignment="1">
      <alignment horizontal="center" vertical="center"/>
    </xf>
    <xf numFmtId="165" fontId="6" fillId="0" borderId="16" xfId="0" applyNumberFormat="1" applyFont="1" applyFill="1" applyBorder="1" applyAlignment="1">
      <alignment horizontal="center" vertical="center"/>
    </xf>
    <xf numFmtId="2" fontId="6" fillId="0" borderId="16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6" fillId="0" borderId="17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7"/>
  <sheetViews>
    <sheetView showGridLines="0" tabSelected="1" view="pageBreakPreview" topLeftCell="H10" zoomScaleNormal="100" zoomScaleSheetLayoutView="100" workbookViewId="0">
      <selection activeCell="O13" sqref="O13"/>
    </sheetView>
  </sheetViews>
  <sheetFormatPr defaultRowHeight="13.15" customHeight="1" x14ac:dyDescent="0.2"/>
  <cols>
    <col min="1" max="2" width="4.28515625" customWidth="1"/>
    <col min="3" max="3" width="12.85546875" customWidth="1"/>
    <col min="4" max="4" width="17" customWidth="1"/>
    <col min="5" max="5" width="6.140625" customWidth="1"/>
    <col min="6" max="6" width="13.5703125" customWidth="1"/>
    <col min="7" max="7" width="13.7109375" customWidth="1"/>
    <col min="8" max="8" width="11.7109375" customWidth="1"/>
    <col min="9" max="10" width="10.5703125" customWidth="1"/>
    <col min="11" max="11" width="9.5703125" customWidth="1"/>
    <col min="12" max="14" width="10.28515625" customWidth="1"/>
    <col min="15" max="15" width="14.85546875" customWidth="1"/>
    <col min="16" max="17" width="12.28515625" customWidth="1"/>
    <col min="18" max="18" width="7.28515625" customWidth="1"/>
    <col min="19" max="19" width="8.5703125" customWidth="1"/>
    <col min="20" max="20" width="11.28515625" customWidth="1"/>
    <col min="21" max="21" width="11.42578125" customWidth="1"/>
    <col min="22" max="22" width="11.28515625" customWidth="1"/>
    <col min="23" max="23" width="11" customWidth="1"/>
  </cols>
  <sheetData>
    <row r="1" spans="1:24" ht="13.15" customHeight="1" x14ac:dyDescent="0.2">
      <c r="A1" s="4"/>
      <c r="B1" s="4"/>
      <c r="C1" s="5">
        <v>1</v>
      </c>
      <c r="D1" s="5"/>
      <c r="E1" s="6"/>
      <c r="F1" s="6"/>
    </row>
    <row r="2" spans="1:24" ht="17.45" customHeight="1" x14ac:dyDescent="0.2">
      <c r="A2" s="29" t="s">
        <v>21</v>
      </c>
      <c r="B2" s="29"/>
      <c r="C2" s="30"/>
      <c r="D2" s="30"/>
      <c r="E2" s="25"/>
      <c r="F2" s="25"/>
      <c r="G2" s="23"/>
    </row>
    <row r="3" spans="1:24" ht="13.15" customHeight="1" x14ac:dyDescent="0.2">
      <c r="A3" s="39">
        <v>23806257</v>
      </c>
      <c r="B3" s="39"/>
      <c r="C3" s="39"/>
      <c r="D3" s="8"/>
      <c r="E3" s="3"/>
      <c r="F3" s="3"/>
    </row>
    <row r="4" spans="1:24" ht="16.899999999999999" customHeight="1" x14ac:dyDescent="0.25">
      <c r="A4" s="24"/>
      <c r="B4" s="24"/>
      <c r="C4" s="24"/>
      <c r="D4" s="8"/>
      <c r="E4" s="3"/>
      <c r="F4" s="3"/>
      <c r="H4" s="26" t="s">
        <v>16</v>
      </c>
      <c r="I4" s="26"/>
      <c r="J4" s="26"/>
      <c r="K4" s="26"/>
      <c r="L4" s="26"/>
      <c r="M4" s="26"/>
      <c r="N4" s="26"/>
    </row>
    <row r="5" spans="1:24" ht="7.9" customHeight="1" x14ac:dyDescent="0.25">
      <c r="A5" s="24"/>
      <c r="B5" s="24"/>
      <c r="C5" s="24"/>
      <c r="D5" s="8"/>
      <c r="E5" s="3"/>
      <c r="F5" s="3"/>
      <c r="H5" s="26"/>
      <c r="I5" s="26"/>
      <c r="J5" s="26"/>
      <c r="K5" s="26"/>
      <c r="L5" s="26"/>
      <c r="M5" s="26"/>
      <c r="N5" s="26"/>
    </row>
    <row r="6" spans="1:24" ht="18.600000000000001" customHeight="1" x14ac:dyDescent="0.25">
      <c r="A6" s="24"/>
      <c r="B6" s="24"/>
      <c r="C6" s="24"/>
      <c r="D6" s="8"/>
      <c r="E6" s="3"/>
      <c r="F6" s="3"/>
      <c r="I6" s="31" t="s">
        <v>37</v>
      </c>
      <c r="J6" s="31"/>
      <c r="K6" s="31"/>
      <c r="L6" s="31"/>
      <c r="M6" s="31"/>
      <c r="N6" s="31"/>
    </row>
    <row r="7" spans="1:24" ht="13.15" customHeight="1" x14ac:dyDescent="0.2">
      <c r="A7" s="24"/>
      <c r="B7" s="24"/>
      <c r="C7" s="24"/>
      <c r="D7" s="8"/>
      <c r="E7" s="3"/>
      <c r="F7" s="3"/>
    </row>
    <row r="8" spans="1:24" ht="13.15" customHeight="1" thickBot="1" x14ac:dyDescent="0.25">
      <c r="A8" s="7"/>
      <c r="B8" s="7"/>
      <c r="C8" s="2"/>
      <c r="D8" s="2"/>
      <c r="E8" s="2"/>
      <c r="F8" s="2"/>
    </row>
    <row r="9" spans="1:24" ht="64.5" customHeight="1" x14ac:dyDescent="0.2">
      <c r="A9" s="10" t="s">
        <v>0</v>
      </c>
      <c r="B9" s="14" t="s">
        <v>13</v>
      </c>
      <c r="C9" s="11" t="s">
        <v>9</v>
      </c>
      <c r="D9" s="13" t="s">
        <v>12</v>
      </c>
      <c r="E9" s="12" t="s">
        <v>10</v>
      </c>
      <c r="F9" s="12" t="s">
        <v>19</v>
      </c>
      <c r="G9" s="12" t="s">
        <v>20</v>
      </c>
      <c r="H9" s="12" t="s">
        <v>17</v>
      </c>
      <c r="I9" s="12" t="s">
        <v>14</v>
      </c>
      <c r="J9" s="12" t="s">
        <v>34</v>
      </c>
      <c r="K9" s="12" t="s">
        <v>33</v>
      </c>
      <c r="L9" s="12" t="s">
        <v>35</v>
      </c>
      <c r="M9" s="12" t="s">
        <v>36</v>
      </c>
      <c r="N9" s="12" t="s">
        <v>31</v>
      </c>
      <c r="O9" s="12" t="s">
        <v>32</v>
      </c>
      <c r="P9" s="12" t="s">
        <v>8</v>
      </c>
      <c r="Q9" s="12" t="s">
        <v>3</v>
      </c>
      <c r="R9" s="12" t="s">
        <v>7</v>
      </c>
      <c r="S9" s="12" t="s">
        <v>4</v>
      </c>
      <c r="T9" s="12" t="s">
        <v>5</v>
      </c>
      <c r="U9" s="12" t="s">
        <v>15</v>
      </c>
      <c r="V9" s="12" t="s">
        <v>6</v>
      </c>
      <c r="W9" s="11" t="s">
        <v>1</v>
      </c>
      <c r="X9" s="9"/>
    </row>
    <row r="10" spans="1:24" ht="13.9" customHeight="1" thickBot="1" x14ac:dyDescent="0.25">
      <c r="A10" s="15"/>
      <c r="B10" s="17"/>
      <c r="C10" s="16"/>
      <c r="D10" s="16"/>
      <c r="E10" s="16" t="s">
        <v>11</v>
      </c>
      <c r="F10" s="16" t="s">
        <v>2</v>
      </c>
      <c r="G10" s="16" t="s">
        <v>2</v>
      </c>
      <c r="H10" s="16" t="s">
        <v>2</v>
      </c>
      <c r="I10" s="16" t="s">
        <v>2</v>
      </c>
      <c r="J10" s="16"/>
      <c r="K10" s="16" t="s">
        <v>2</v>
      </c>
      <c r="L10" s="16"/>
      <c r="M10" s="16"/>
      <c r="N10" s="16" t="s">
        <v>2</v>
      </c>
      <c r="O10" s="16" t="s">
        <v>2</v>
      </c>
      <c r="P10" s="16" t="s">
        <v>2</v>
      </c>
      <c r="Q10" s="16" t="s">
        <v>2</v>
      </c>
      <c r="R10" s="16" t="s">
        <v>2</v>
      </c>
      <c r="S10" s="16" t="s">
        <v>2</v>
      </c>
      <c r="T10" s="16" t="s">
        <v>2</v>
      </c>
      <c r="U10" s="16" t="s">
        <v>2</v>
      </c>
      <c r="V10" s="16" t="s">
        <v>2</v>
      </c>
      <c r="W10" s="16"/>
      <c r="X10" s="9"/>
    </row>
    <row r="11" spans="1:24" ht="15.75" customHeight="1" thickBot="1" x14ac:dyDescent="0.25">
      <c r="A11" s="18"/>
      <c r="B11" s="22"/>
      <c r="C11" s="19" t="s">
        <v>38</v>
      </c>
      <c r="D11" s="19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1"/>
    </row>
    <row r="12" spans="1:24" s="21" customFormat="1" ht="43.9" customHeight="1" x14ac:dyDescent="0.2">
      <c r="A12" s="32">
        <v>1</v>
      </c>
      <c r="B12" s="33">
        <v>138</v>
      </c>
      <c r="C12" s="34" t="s">
        <v>22</v>
      </c>
      <c r="D12" s="34" t="s">
        <v>23</v>
      </c>
      <c r="E12" s="35">
        <v>21</v>
      </c>
      <c r="F12" s="36">
        <v>16480</v>
      </c>
      <c r="G12" s="36">
        <v>16480</v>
      </c>
      <c r="H12" s="36">
        <v>1648</v>
      </c>
      <c r="I12" s="36">
        <v>8240</v>
      </c>
      <c r="J12" s="36"/>
      <c r="K12" s="36"/>
      <c r="L12" s="36"/>
      <c r="M12" s="36"/>
      <c r="N12" s="36">
        <v>25396.560000000001</v>
      </c>
      <c r="O12" s="36">
        <v>42848</v>
      </c>
      <c r="P12" s="36"/>
      <c r="Q12" s="36">
        <f>F12+G12+H12+I12+J12+K12+N12+O12+P12</f>
        <v>111092.56</v>
      </c>
      <c r="R12" s="36">
        <v>1110.92</v>
      </c>
      <c r="S12" s="36">
        <v>20000</v>
      </c>
      <c r="T12" s="36">
        <v>19996.66</v>
      </c>
      <c r="U12" s="36">
        <v>1666.39</v>
      </c>
      <c r="V12" s="36">
        <f>R12+S12+T12+U12</f>
        <v>42773.97</v>
      </c>
      <c r="W12" s="36">
        <f>Q12-V12</f>
        <v>68318.59</v>
      </c>
    </row>
    <row r="13" spans="1:24" s="21" customFormat="1" ht="51" customHeight="1" x14ac:dyDescent="0.2">
      <c r="A13" s="32">
        <v>2</v>
      </c>
      <c r="B13" s="33">
        <v>66</v>
      </c>
      <c r="C13" s="34" t="s">
        <v>24</v>
      </c>
      <c r="D13" s="34" t="s">
        <v>25</v>
      </c>
      <c r="E13" s="35">
        <v>21</v>
      </c>
      <c r="F13" s="36">
        <v>14420</v>
      </c>
      <c r="G13" s="36"/>
      <c r="H13" s="36">
        <v>1442</v>
      </c>
      <c r="I13" s="36">
        <v>7210</v>
      </c>
      <c r="J13" s="36"/>
      <c r="K13" s="36"/>
      <c r="L13" s="36"/>
      <c r="M13" s="36"/>
      <c r="N13" s="36"/>
      <c r="O13" s="36"/>
      <c r="P13" s="36"/>
      <c r="Q13" s="36">
        <f t="shared" ref="Q13:Q16" si="0">F13+G13+H13+I13+J13+K13+N13+O13+P13</f>
        <v>23072</v>
      </c>
      <c r="R13" s="36">
        <v>230.72</v>
      </c>
      <c r="S13" s="36">
        <v>10000</v>
      </c>
      <c r="T13" s="36">
        <v>4152.96</v>
      </c>
      <c r="U13" s="36">
        <v>346.08</v>
      </c>
      <c r="V13" s="36">
        <f t="shared" ref="V13:V16" si="1">R13+S13+T13+U13</f>
        <v>14729.76</v>
      </c>
      <c r="W13" s="36">
        <f>Q13-V13</f>
        <v>8342.24</v>
      </c>
    </row>
    <row r="14" spans="1:24" s="21" customFormat="1" ht="52.15" customHeight="1" x14ac:dyDescent="0.2">
      <c r="A14" s="32">
        <v>3</v>
      </c>
      <c r="B14" s="33">
        <v>118</v>
      </c>
      <c r="C14" s="34" t="s">
        <v>26</v>
      </c>
      <c r="D14" s="34" t="s">
        <v>27</v>
      </c>
      <c r="E14" s="35">
        <v>21</v>
      </c>
      <c r="F14" s="36">
        <v>12875</v>
      </c>
      <c r="G14" s="36"/>
      <c r="H14" s="36"/>
      <c r="I14" s="36">
        <v>6437.5</v>
      </c>
      <c r="J14" s="36"/>
      <c r="K14" s="36"/>
      <c r="L14" s="36"/>
      <c r="M14" s="36"/>
      <c r="N14" s="36"/>
      <c r="O14" s="36"/>
      <c r="P14" s="36"/>
      <c r="Q14" s="36">
        <f t="shared" si="0"/>
        <v>19312.5</v>
      </c>
      <c r="R14" s="36">
        <v>193.13</v>
      </c>
      <c r="S14" s="36">
        <v>8000</v>
      </c>
      <c r="T14" s="36">
        <v>3476.25</v>
      </c>
      <c r="U14" s="36">
        <v>289.69</v>
      </c>
      <c r="V14" s="36">
        <f t="shared" si="1"/>
        <v>11959.07</v>
      </c>
      <c r="W14" s="36">
        <f>Q14-V14</f>
        <v>7353.43</v>
      </c>
    </row>
    <row r="15" spans="1:24" s="21" customFormat="1" ht="52.15" customHeight="1" x14ac:dyDescent="0.2">
      <c r="A15" s="32">
        <v>4</v>
      </c>
      <c r="B15" s="33">
        <v>173</v>
      </c>
      <c r="C15" s="34" t="s">
        <v>28</v>
      </c>
      <c r="D15" s="34" t="s">
        <v>27</v>
      </c>
      <c r="E15" s="35">
        <v>10</v>
      </c>
      <c r="F15" s="36">
        <v>6130.95</v>
      </c>
      <c r="G15" s="36"/>
      <c r="H15" s="36"/>
      <c r="I15" s="36">
        <v>3065.48</v>
      </c>
      <c r="J15" s="36"/>
      <c r="K15" s="36"/>
      <c r="L15" s="36"/>
      <c r="M15" s="36"/>
      <c r="N15" s="36">
        <v>13829.84</v>
      </c>
      <c r="O15" s="36">
        <v>27709.200000000001</v>
      </c>
      <c r="P15" s="36"/>
      <c r="Q15" s="36">
        <f>F15+G15+H15+I15+J15+K15+L15+M15+N15+O15+P15</f>
        <v>50735.47</v>
      </c>
      <c r="R15" s="36">
        <v>507.35</v>
      </c>
      <c r="S15" s="36">
        <v>35948</v>
      </c>
      <c r="T15" s="36">
        <v>9132.3799999999992</v>
      </c>
      <c r="U15" s="36">
        <v>761.03</v>
      </c>
      <c r="V15" s="36">
        <f t="shared" si="1"/>
        <v>46348.759999999995</v>
      </c>
      <c r="W15" s="36">
        <f>Q15-V15</f>
        <v>4386.7100000000064</v>
      </c>
    </row>
    <row r="16" spans="1:24" s="21" customFormat="1" ht="52.9" customHeight="1" thickBot="1" x14ac:dyDescent="0.25">
      <c r="A16" s="32">
        <v>5</v>
      </c>
      <c r="B16" s="33">
        <v>112</v>
      </c>
      <c r="C16" s="34" t="s">
        <v>29</v>
      </c>
      <c r="D16" s="34" t="s">
        <v>30</v>
      </c>
      <c r="E16" s="35">
        <v>13</v>
      </c>
      <c r="F16" s="36">
        <v>6376.19</v>
      </c>
      <c r="G16" s="36"/>
      <c r="H16" s="36"/>
      <c r="I16" s="36">
        <v>3188.1</v>
      </c>
      <c r="J16" s="36">
        <v>433.33</v>
      </c>
      <c r="K16" s="36"/>
      <c r="L16" s="36"/>
      <c r="M16" s="36"/>
      <c r="N16" s="36">
        <v>6325.5</v>
      </c>
      <c r="O16" s="36"/>
      <c r="P16" s="36"/>
      <c r="Q16" s="36">
        <f t="shared" si="0"/>
        <v>16323.119999999999</v>
      </c>
      <c r="R16" s="36">
        <v>163.22999999999999</v>
      </c>
      <c r="S16" s="36">
        <v>6500</v>
      </c>
      <c r="T16" s="36">
        <v>2938.16</v>
      </c>
      <c r="U16" s="36">
        <v>244.85</v>
      </c>
      <c r="V16" s="36">
        <f t="shared" si="1"/>
        <v>9846.24</v>
      </c>
      <c r="W16" s="36">
        <f>Q16-V16</f>
        <v>6476.8799999999992</v>
      </c>
    </row>
    <row r="17" spans="1:24" ht="38.450000000000003" customHeight="1" thickBot="1" x14ac:dyDescent="0.25">
      <c r="A17" s="27"/>
      <c r="B17" s="28"/>
      <c r="C17" s="40" t="s">
        <v>18</v>
      </c>
      <c r="D17" s="41"/>
      <c r="E17" s="37"/>
      <c r="F17" s="38">
        <f>F12+F13+F14+F15+F16</f>
        <v>56282.14</v>
      </c>
      <c r="G17" s="38">
        <f t="shared" ref="G17:W17" si="2">G12+G13+G14+G15+G16</f>
        <v>16480</v>
      </c>
      <c r="H17" s="38">
        <f t="shared" si="2"/>
        <v>3090</v>
      </c>
      <c r="I17" s="38">
        <f t="shared" si="2"/>
        <v>28141.079999999998</v>
      </c>
      <c r="J17" s="38">
        <f t="shared" si="2"/>
        <v>433.33</v>
      </c>
      <c r="K17" s="38">
        <f t="shared" si="2"/>
        <v>0</v>
      </c>
      <c r="L17" s="38"/>
      <c r="M17" s="38"/>
      <c r="N17" s="38">
        <f t="shared" si="2"/>
        <v>45551.9</v>
      </c>
      <c r="O17" s="38">
        <f t="shared" si="2"/>
        <v>70557.2</v>
      </c>
      <c r="P17" s="38">
        <f t="shared" si="2"/>
        <v>0</v>
      </c>
      <c r="Q17" s="38">
        <f t="shared" si="2"/>
        <v>220535.65</v>
      </c>
      <c r="R17" s="38">
        <f t="shared" si="2"/>
        <v>2205.35</v>
      </c>
      <c r="S17" s="38">
        <f t="shared" si="2"/>
        <v>80448</v>
      </c>
      <c r="T17" s="38">
        <f t="shared" si="2"/>
        <v>39696.410000000003</v>
      </c>
      <c r="U17" s="38">
        <f t="shared" si="2"/>
        <v>3308.0399999999995</v>
      </c>
      <c r="V17" s="38">
        <f t="shared" si="2"/>
        <v>125657.8</v>
      </c>
      <c r="W17" s="38">
        <f t="shared" si="2"/>
        <v>94877.85000000002</v>
      </c>
      <c r="X17" s="9"/>
    </row>
  </sheetData>
  <mergeCells count="2">
    <mergeCell ref="A3:C3"/>
    <mergeCell ref="C17:D17"/>
  </mergeCells>
  <pageMargins left="0.19685039370078741" right="0.19685039370078741" top="0.78740157480314965" bottom="0.78740157480314965" header="0.51181102362204722" footer="0.51181102362204722"/>
  <pageSetup paperSize="9" scale="59" orientation="landscape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Роман</cp:lastModifiedBy>
  <cp:revision>1</cp:revision>
  <cp:lastPrinted>2021-12-30T10:59:54Z</cp:lastPrinted>
  <dcterms:created xsi:type="dcterms:W3CDTF">2003-05-15T10:58:21Z</dcterms:created>
  <dcterms:modified xsi:type="dcterms:W3CDTF">2025-04-02T11:05:08Z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NEMO">
    <vt:lpwstr>REPMNEMO="Роз.-пл.від.в.о."</vt:lpwstr>
  </property>
  <property fmtid="{D5CDD505-2E9C-101B-9397-08002B2CF9AE}" pid="3" name="NAME">
    <vt:lpwstr>REPNAME="Розрахунково-платіжна відомість за видами оплат"</vt:lpwstr>
  </property>
  <property fmtid="{D5CDD505-2E9C-101B-9397-08002B2CF9AE}" pid="4" name="TAG">
    <vt:lpwstr>REPTAG="RPVOREP"</vt:lpwstr>
  </property>
</Properties>
</file>