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<sst xmlns="http://schemas.openxmlformats.org/spreadsheetml/2006/main" count="53" uniqueCount="39">
  <si>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</si>
  <si>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</si>
  <si>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</si>
  <si>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</si>
  <si>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</si>
  <si>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</si>
  <si>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</si>
  <si>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</si>
  <si>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</si>
  <si>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</si>
  <si>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</si>
  <si>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</si>
  <si>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</si>
  <si>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</si>
  <si>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</si>
  <si>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</si>
  <si>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</si>
  <si>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</si>
  <si>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</si>
  <si>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</si>
  <si>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</si>
  <si>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</si>
  <si>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</si>
  <si>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</si>
  <si>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</si>
  <si>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</si>
  <si>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</si>
  <si>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</si>
  <si>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</si>
  <si>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</si>
  <si>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</si>
  <si>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</si>
  <si>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</si>
  <si>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</si>
  <si>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</si>
  <si>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</si>
  <si>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</si>
  <si>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Квітень 2024</t>
  </si>
  <si>
    <t>Квітень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</si>
</sst>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0" zoomScaleNormal="100" zoomScaleSheetLayoutView="100" workbookViewId="0">
      <selection activeCell="E17" sqref="E17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22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40000</v>
      </c>
      <c r="T12" s="36">
        <v>16126.34</v>
      </c>
      <c r="U12" s="36">
        <v>1343.86</v>
      </c>
      <c r="V12" s="36">
        <f>R12+S12+T12+U12</f>
        <v>58366.11</v>
      </c>
      <c r="W12" s="36">
        <f>Q12-V12</f>
        <v>31224.690000000002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21</v>
      </c>
      <c r="F13" s="36">
        <v>28779.55</v>
      </c>
      <c r="G13" s="36">
        <v>8633.86</v>
      </c>
      <c r="H13" s="36">
        <v>2877.96</v>
      </c>
      <c r="I13" s="36">
        <v>14389.77</v>
      </c>
      <c r="J13" s="36"/>
      <c r="K13" s="36"/>
      <c r="L13" s="36"/>
      <c r="M13" s="36"/>
      <c r="N13" s="36">
        <v>1191.8699999999999</v>
      </c>
      <c r="O13" s="36"/>
      <c r="P13" s="36"/>
      <c r="Q13" s="36">
        <f t="shared" ref="Q13:Q14" si="0">F13+G13+H13+I13+J13+K13+N13+O13+P13</f>
        <v>55873.01</v>
      </c>
      <c r="R13" s="36">
        <v>558.73</v>
      </c>
      <c r="S13" s="36">
        <v>18000</v>
      </c>
      <c r="T13" s="36">
        <v>10057.14</v>
      </c>
      <c r="U13" s="36">
        <v>838.1</v>
      </c>
      <c r="V13" s="36">
        <f t="shared" ref="V13:V16" si="1">R13+S13+T13+U13</f>
        <v>29453.969999999998</v>
      </c>
      <c r="W13" s="36">
        <f>Q13-V13</f>
        <v>26419.040000000005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22</v>
      </c>
      <c r="F14" s="36">
        <v>26920</v>
      </c>
      <c r="G14" s="36">
        <v>8076</v>
      </c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48456</v>
      </c>
      <c r="R14" s="36">
        <v>484.56</v>
      </c>
      <c r="S14" s="36">
        <v>15000</v>
      </c>
      <c r="T14" s="36">
        <v>8722.08</v>
      </c>
      <c r="U14" s="36">
        <v>726.84</v>
      </c>
      <c r="V14" s="36">
        <f t="shared" si="1"/>
        <v>24933.48</v>
      </c>
      <c r="W14" s="36">
        <f>Q14-V14</f>
        <v>23522.52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22</v>
      </c>
      <c r="F15" s="36">
        <v>26920</v>
      </c>
      <c r="G15" s="36">
        <v>8076</v>
      </c>
      <c r="H15" s="36"/>
      <c r="I15" s="36">
        <v>13460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48456</v>
      </c>
      <c r="R15" s="36">
        <v>484.56</v>
      </c>
      <c r="S15" s="36">
        <v>15000</v>
      </c>
      <c r="T15" s="36">
        <v>8722.08</v>
      </c>
      <c r="U15" s="36">
        <v>726.84</v>
      </c>
      <c r="V15" s="36">
        <f t="shared" si="1"/>
        <v>24933.48</v>
      </c>
      <c r="W15" s="36">
        <f>Q15-V15</f>
        <v>23522.52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22</v>
      </c>
      <c r="F16" s="36">
        <v>21536</v>
      </c>
      <c r="G16" s="36"/>
      <c r="H16" s="36"/>
      <c r="I16" s="36">
        <v>6460.8</v>
      </c>
      <c r="J16" s="36">
        <v>700</v>
      </c>
      <c r="K16" s="36">
        <v>6460.8</v>
      </c>
      <c r="L16" s="36"/>
      <c r="M16" s="36"/>
      <c r="N16" s="36"/>
      <c r="O16" s="36"/>
      <c r="P16" s="36"/>
      <c r="Q16" s="36">
        <f>F16+G16+H16+I16+J16+K16+N16+O16+P16+L16</f>
        <v>35157.599999999999</v>
      </c>
      <c r="R16" s="36">
        <v>351.58</v>
      </c>
      <c r="S16" s="36">
        <v>10000</v>
      </c>
      <c r="T16" s="36">
        <v>6328.37</v>
      </c>
      <c r="U16" s="36">
        <v>527.36</v>
      </c>
      <c r="V16" s="36">
        <f t="shared" si="1"/>
        <v>17207.310000000001</v>
      </c>
      <c r="W16" s="36">
        <f>Q16-V16</f>
        <v>17950.289999999997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138613.54999999999</v>
      </c>
      <c r="G17" s="38">
        <f t="shared" ref="G17:W17" si="2">G12+G13+G14+G15+G16</f>
        <v>59243.86</v>
      </c>
      <c r="H17" s="38">
        <f t="shared" si="2"/>
        <v>6323.76</v>
      </c>
      <c r="I17" s="38">
        <f t="shared" si="2"/>
        <v>64999.570000000007</v>
      </c>
      <c r="J17" s="38">
        <f t="shared" si="2"/>
        <v>700</v>
      </c>
      <c r="K17" s="38">
        <f t="shared" si="2"/>
        <v>6460.8</v>
      </c>
      <c r="L17" s="38">
        <f t="shared" si="2"/>
        <v>0</v>
      </c>
      <c r="M17" s="38">
        <f t="shared" si="2"/>
        <v>0</v>
      </c>
      <c r="N17" s="38">
        <f t="shared" si="2"/>
        <v>1191.8699999999999</v>
      </c>
      <c r="O17" s="38">
        <f t="shared" si="2"/>
        <v>0</v>
      </c>
      <c r="P17" s="38">
        <f t="shared" si="2"/>
        <v>0</v>
      </c>
      <c r="Q17" s="38">
        <f t="shared" si="2"/>
        <v>277533.40999999997</v>
      </c>
      <c r="R17" s="38">
        <f t="shared" si="2"/>
        <v>2775.3399999999997</v>
      </c>
      <c r="S17" s="38">
        <f t="shared" si="2"/>
        <v>98000</v>
      </c>
      <c r="T17" s="38">
        <f t="shared" si="2"/>
        <v>49956.01</v>
      </c>
      <c r="U17" s="38">
        <f t="shared" si="2"/>
        <v>4163</v>
      </c>
      <c r="V17" s="38">
        <f t="shared" si="2"/>
        <v>154894.35</v>
      </c>
      <c r="W17" s="38">
        <f t="shared" si="2"/>
        <v>122639.06000000001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