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Q15" i="4"/>
  <c r="Q13"/>
  <c r="Q14"/>
  <c r="Q16"/>
  <c r="Q12"/>
  <c r="V13"/>
  <c r="V14"/>
  <c r="V15"/>
  <c r="V16"/>
  <c r="V12"/>
  <c r="U17"/>
  <c r="G17" l="1"/>
  <c r="H17"/>
  <c r="I17"/>
  <c r="J17"/>
  <c r="K17"/>
  <c r="N17"/>
  <c r="O17"/>
  <c r="P17"/>
  <c r="R17"/>
  <c r="S17"/>
  <c r="T17"/>
  <c r="F17"/>
  <c r="W15" l="1"/>
  <c r="W13"/>
  <c r="W14"/>
  <c r="W12"/>
  <c r="V17"/>
  <c r="Q17"/>
  <c r="W16"/>
  <c r="W17" l="1"/>
</calcChain>
</file>

<file path=xl/sharedStrings.xml><?xml version="1.0" encoding="utf-8"?>
<sst xmlns="http://schemas.openxmlformats.org/spreadsheetml/2006/main" count="53" uniqueCount="39">
  <si>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</si>
  <si>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</si>
  <si>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</si>
  <si>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</si>
  <si>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</si>
  <si>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</si>
  <si>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</si>
  <si>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</si>
  <si>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</si>
  <si>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</si>
  <si>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</si>
  <si>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</si>
  <si>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</si>
  <si>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</si>
  <si>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</si>
  <si>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</si>
  <si>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</si>
  <si>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</si>
  <si>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</si>
  <si>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</si>
  <si>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</si>
  <si>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</si>
  <si>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</si>
  <si>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</si>
  <si>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</si>
  <si>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</si>
  <si>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</si>
  <si>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</si>
  <si>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</si>
  <si>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</si>
  <si>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</si>
  <si>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</si>
  <si>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</si>
  <si>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</si>
  <si>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</si>
  <si>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ЧЕРВЕНЬ 2023</t>
  </si>
  <si>
    <t>Червень 2023 р.</t>
  </si>
  <si>
    <t>Лікарняні перші 5 днів</t>
  </si>
  <si>
    <t>Лікарняні за рахунок ПФУ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</si>
</sst>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showGridLines="0" tabSelected="1" view="pageBreakPreview" topLeftCell="B4" zoomScaleNormal="100" zoomScaleSheetLayoutView="100" workbookViewId="0">
      <selection activeCell="O15" sqref="O15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1" width="9.5703125" customWidth="1"/>
    <col min="12" max="14" width="10.28515625" customWidth="1"/>
    <col min="15" max="15" width="14.85546875" customWidth="1"/>
    <col min="16" max="17" width="12.28515625" customWidth="1"/>
    <col min="18" max="18" width="7.28515625" customWidth="1"/>
    <col min="19" max="19" width="8.5703125" customWidth="1"/>
    <col min="20" max="20" width="11.28515625" customWidth="1"/>
    <col min="21" max="21" width="11.42578125" customWidth="1"/>
    <col min="22" max="22" width="11.28515625" customWidth="1"/>
    <col min="23" max="23" width="11" customWidth="1"/>
  </cols>
  <sheetData>
    <row r="1" spans="1:24" ht="13.15" customHeight="1">
      <c r="A1" s="4"/>
      <c r="B1" s="4"/>
      <c r="C1" s="5">
        <v>1</v>
      </c>
      <c r="D1" s="5"/>
      <c r="E1" s="6"/>
      <c r="F1" s="6"/>
    </row>
    <row r="2" spans="1:24" ht="17.45" customHeight="1">
      <c r="A2" s="29" t="s">
        <v>21</v>
      </c>
      <c r="B2" s="29"/>
      <c r="C2" s="30"/>
      <c r="D2" s="30"/>
      <c r="E2" s="25"/>
      <c r="F2" s="25"/>
      <c r="G2" s="23"/>
    </row>
    <row r="3" spans="1:24" ht="13.15" customHeight="1">
      <c r="A3" s="39">
        <v>23806257</v>
      </c>
      <c r="B3" s="39"/>
      <c r="C3" s="39"/>
      <c r="D3" s="8"/>
      <c r="E3" s="3"/>
      <c r="F3" s="3"/>
    </row>
    <row r="4" spans="1:24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  <c r="M4" s="26"/>
      <c r="N4" s="26"/>
    </row>
    <row r="5" spans="1:24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  <c r="M5" s="26"/>
      <c r="N5" s="26"/>
    </row>
    <row r="6" spans="1:24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  <c r="M6" s="31"/>
      <c r="N6" s="31"/>
    </row>
    <row r="7" spans="1:24" ht="13.15" customHeight="1">
      <c r="A7" s="24"/>
      <c r="B7" s="24"/>
      <c r="C7" s="24"/>
      <c r="D7" s="8"/>
      <c r="E7" s="3"/>
      <c r="F7" s="3"/>
    </row>
    <row r="8" spans="1:24" ht="13.15" customHeight="1" thickBot="1">
      <c r="A8" s="7"/>
      <c r="B8" s="7"/>
      <c r="C8" s="2"/>
      <c r="D8" s="2"/>
      <c r="E8" s="2"/>
      <c r="F8" s="2"/>
    </row>
    <row r="9" spans="1:24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37</v>
      </c>
      <c r="M9" s="12" t="s">
        <v>38</v>
      </c>
      <c r="N9" s="12" t="s">
        <v>31</v>
      </c>
      <c r="O9" s="12" t="s">
        <v>32</v>
      </c>
      <c r="P9" s="12" t="s">
        <v>8</v>
      </c>
      <c r="Q9" s="12" t="s">
        <v>3</v>
      </c>
      <c r="R9" s="12" t="s">
        <v>7</v>
      </c>
      <c r="S9" s="12" t="s">
        <v>4</v>
      </c>
      <c r="T9" s="12" t="s">
        <v>5</v>
      </c>
      <c r="U9" s="12" t="s">
        <v>15</v>
      </c>
      <c r="V9" s="12" t="s">
        <v>6</v>
      </c>
      <c r="W9" s="11" t="s">
        <v>1</v>
      </c>
      <c r="X9" s="9"/>
    </row>
    <row r="10" spans="1:24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/>
      <c r="M10" s="16"/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 t="s">
        <v>2</v>
      </c>
      <c r="W10" s="16"/>
      <c r="X10" s="9"/>
    </row>
    <row r="11" spans="1:24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"/>
    </row>
    <row r="12" spans="1:24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22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/>
      <c r="P12" s="36"/>
      <c r="Q12" s="36">
        <f>F12+G12+H12+I12+J12+K12+N12+O12+P12</f>
        <v>42848</v>
      </c>
      <c r="R12" s="36">
        <v>428.48</v>
      </c>
      <c r="S12" s="36">
        <v>20000</v>
      </c>
      <c r="T12" s="36">
        <v>7712.64</v>
      </c>
      <c r="U12" s="36">
        <v>642.72</v>
      </c>
      <c r="V12" s="36">
        <f>R12+S12+T12+U12</f>
        <v>28783.84</v>
      </c>
      <c r="W12" s="36">
        <f>Q12-V12</f>
        <v>14064.16</v>
      </c>
    </row>
    <row r="13" spans="1:24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22</v>
      </c>
      <c r="F13" s="36">
        <v>14420</v>
      </c>
      <c r="G13" s="36">
        <v>14420</v>
      </c>
      <c r="H13" s="36">
        <v>1442</v>
      </c>
      <c r="I13" s="36">
        <v>7210</v>
      </c>
      <c r="J13" s="36"/>
      <c r="K13" s="36"/>
      <c r="L13" s="36"/>
      <c r="M13" s="36"/>
      <c r="N13" s="36"/>
      <c r="O13" s="36"/>
      <c r="P13" s="36"/>
      <c r="Q13" s="36">
        <f t="shared" ref="Q13:Q16" si="0">F13+G13+H13+I13+J13+K13+N13+O13+P13</f>
        <v>37492</v>
      </c>
      <c r="R13" s="36">
        <v>374.92</v>
      </c>
      <c r="S13" s="36">
        <v>15000</v>
      </c>
      <c r="T13" s="36">
        <v>6748.56</v>
      </c>
      <c r="U13" s="36">
        <v>562.38</v>
      </c>
      <c r="V13" s="36">
        <f t="shared" ref="V13:V16" si="1">R13+S13+T13+U13</f>
        <v>22685.86</v>
      </c>
      <c r="W13" s="36">
        <f>Q13-V13</f>
        <v>14806.14</v>
      </c>
    </row>
    <row r="14" spans="1:24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20</v>
      </c>
      <c r="F14" s="36">
        <v>11704.55</v>
      </c>
      <c r="G14" s="36">
        <v>11704.55</v>
      </c>
      <c r="H14" s="36"/>
      <c r="I14" s="36">
        <v>5852.27</v>
      </c>
      <c r="J14" s="36"/>
      <c r="K14" s="36"/>
      <c r="L14" s="36"/>
      <c r="M14" s="36"/>
      <c r="N14" s="36"/>
      <c r="O14" s="36"/>
      <c r="P14" s="36"/>
      <c r="Q14" s="36">
        <f t="shared" si="0"/>
        <v>29261.37</v>
      </c>
      <c r="R14" s="36">
        <v>292.61</v>
      </c>
      <c r="S14" s="36">
        <v>12000</v>
      </c>
      <c r="T14" s="36">
        <v>5267.05</v>
      </c>
      <c r="U14" s="36">
        <v>438.92</v>
      </c>
      <c r="V14" s="36">
        <f t="shared" si="1"/>
        <v>17998.579999999998</v>
      </c>
      <c r="W14" s="36">
        <f>Q14-V14</f>
        <v>11262.79</v>
      </c>
    </row>
    <row r="15" spans="1:24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22</v>
      </c>
      <c r="F15" s="36">
        <v>12875</v>
      </c>
      <c r="G15" s="36">
        <v>12875</v>
      </c>
      <c r="H15" s="36"/>
      <c r="I15" s="36">
        <v>6437.5</v>
      </c>
      <c r="J15" s="36"/>
      <c r="K15" s="36"/>
      <c r="L15" s="36">
        <v>4239.8</v>
      </c>
      <c r="M15" s="36">
        <v>5935.72</v>
      </c>
      <c r="N15" s="36"/>
      <c r="O15" s="36"/>
      <c r="P15" s="36"/>
      <c r="Q15" s="36">
        <f>F15+G15+H15+I15+J15+K15+L15+M15+N15+O15+P15</f>
        <v>42363.020000000004</v>
      </c>
      <c r="R15" s="36">
        <v>321.88</v>
      </c>
      <c r="S15" s="36">
        <v>15000</v>
      </c>
      <c r="T15" s="36">
        <v>7625.34</v>
      </c>
      <c r="U15" s="36">
        <v>635.45000000000005</v>
      </c>
      <c r="V15" s="36">
        <f t="shared" si="1"/>
        <v>23582.670000000002</v>
      </c>
      <c r="W15" s="36">
        <f>Q15-V15</f>
        <v>18780.350000000002</v>
      </c>
    </row>
    <row r="16" spans="1:24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20</v>
      </c>
      <c r="F16" s="36">
        <v>9363.64</v>
      </c>
      <c r="G16" s="36">
        <v>7490.91</v>
      </c>
      <c r="H16" s="36"/>
      <c r="I16" s="36">
        <v>4681.82</v>
      </c>
      <c r="J16" s="36">
        <v>636.36</v>
      </c>
      <c r="K16" s="36"/>
      <c r="L16" s="36"/>
      <c r="M16" s="36"/>
      <c r="N16" s="36"/>
      <c r="O16" s="36"/>
      <c r="P16" s="36"/>
      <c r="Q16" s="36">
        <f t="shared" si="0"/>
        <v>22172.73</v>
      </c>
      <c r="R16" s="36">
        <v>221.73</v>
      </c>
      <c r="S16" s="36">
        <v>9000</v>
      </c>
      <c r="T16" s="36">
        <v>3991.09</v>
      </c>
      <c r="U16" s="36">
        <v>332.59</v>
      </c>
      <c r="V16" s="36">
        <f t="shared" si="1"/>
        <v>13545.41</v>
      </c>
      <c r="W16" s="36">
        <f>Q16-V16</f>
        <v>8627.32</v>
      </c>
    </row>
    <row r="17" spans="1:24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64843.19</v>
      </c>
      <c r="G17" s="38">
        <f t="shared" ref="G17:W17" si="2">G12+G13+G14+G15+G16</f>
        <v>62970.460000000006</v>
      </c>
      <c r="H17" s="38">
        <f t="shared" si="2"/>
        <v>3090</v>
      </c>
      <c r="I17" s="38">
        <f t="shared" si="2"/>
        <v>32421.59</v>
      </c>
      <c r="J17" s="38">
        <f t="shared" si="2"/>
        <v>636.36</v>
      </c>
      <c r="K17" s="38">
        <f t="shared" si="2"/>
        <v>0</v>
      </c>
      <c r="L17" s="38"/>
      <c r="M17" s="38"/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174137.12000000002</v>
      </c>
      <c r="R17" s="38">
        <f t="shared" si="2"/>
        <v>1639.6200000000003</v>
      </c>
      <c r="S17" s="38">
        <f t="shared" si="2"/>
        <v>71000</v>
      </c>
      <c r="T17" s="38">
        <f t="shared" si="2"/>
        <v>31344.68</v>
      </c>
      <c r="U17" s="38">
        <f t="shared" si="2"/>
        <v>2612.0600000000004</v>
      </c>
      <c r="V17" s="38">
        <f t="shared" si="2"/>
        <v>106596.36</v>
      </c>
      <c r="W17" s="38">
        <f t="shared" si="2"/>
        <v>67540.760000000009</v>
      </c>
      <c r="X17" s="9"/>
    </row>
  </sheetData>
  <mergeCells count="2">
    <mergeCell ref="A3:C3"/>
    <mergeCell ref="C17:D17"/>
  </mergeCells>
  <pageMargins left="0.19685039370078741" right="0.19685039370078741" top="0.78740157480314965" bottom="0.78740157480314965" header="0.51181102362204722" footer="0.51181102362204722"/>
  <pageSetup paperSize="9" scale="5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2023-07-31T13:59:34Z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