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РИЙ КОМП\ДИСК Д\Роман 2025\Нова папка\"/>
    </mc:Choice>
  </mc:AlternateContent>
  <bookViews>
    <workbookView xWindow="0" yWindow="0" windowWidth="15450" windowHeight="8190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62913"/>
</workbook>
</file>

<file path=xl/calcChain.xml><?xml version="1.0" encoding="utf-8"?>
<calcChain xmlns="http://schemas.openxmlformats.org/spreadsheetml/2006/main">
  <c r="Q16" i="4" l="1"/>
  <c r="Q12" i="4"/>
  <c r="L17" i="4"/>
  <c r="M17" i="4"/>
  <c r="Q15" i="4"/>
  <c r="Q13" i="4"/>
  <c r="Q14" i="4"/>
  <c r="V13" i="4"/>
  <c r="V14" i="4"/>
  <c r="V15" i="4"/>
  <c r="V16" i="4"/>
  <c r="V12" i="4"/>
  <c r="U17" i="4"/>
  <c r="G17" i="4" l="1"/>
  <c r="H17" i="4"/>
  <c r="I17" i="4"/>
  <c r="J17" i="4"/>
  <c r="K17" i="4"/>
  <c r="N17" i="4"/>
  <c r="O17" i="4"/>
  <c r="P17" i="4"/>
  <c r="R17" i="4"/>
  <c r="S17" i="4"/>
  <c r="T17" i="4"/>
  <c r="F17" i="4"/>
  <c r="W15" i="4" l="1"/>
  <c r="W13" i="4"/>
  <c r="W14" i="4"/>
  <c r="W12" i="4"/>
  <c r="V17" i="4"/>
  <c r="Q17" i="4"/>
  <c r="W16" i="4"/>
  <c r="W17" i="4" l="1"/>
</calcChain>
</file>

<file path=xl/sharedStrings.xml><?xml version="1.0" encoding="utf-8"?>
<sst xmlns="http://schemas.openxmlformats.org/spreadsheetml/2006/main" count="53" uniqueCount="39">
  <si>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</si>
  <si>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</si>
  <si>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</si>
  <si>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</si>
  <si>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</si>
  <si>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</si>
  <si>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</si>
  <si>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Проф.внески</t>
  </si>
  <si>
    <t>Індексація</t>
  </si>
  <si>
    <t>ПІБ</t>
  </si>
  <si>
    <t>відпрацьовано</t>
  </si>
  <si>
    <t>дні</t>
  </si>
  <si>
    <t>Посада</t>
  </si>
  <si>
    <t>Таб №</t>
  </si>
  <si>
    <t xml:space="preserve">Вислуга років </t>
  </si>
  <si>
    <t>Військовий збір</t>
  </si>
  <si>
    <t>ВИТЯГ З РОЗРАХУНКОВО-ПЛАТІЖНОЇ ВІДОМОСТІ</t>
  </si>
  <si>
    <t xml:space="preserve"> Надб за секретність</t>
  </si>
  <si>
    <t>Разом по листу</t>
  </si>
  <si>
    <t>Посадовий оклад</t>
  </si>
  <si>
    <t xml:space="preserve"> Інтенсивність</t>
  </si>
  <si>
    <t xml:space="preserve">Коломийська районна державна адміністрація </t>
  </si>
  <si>
    <t>Глушков Любомир Олексійович</t>
  </si>
  <si>
    <t>Голова районної державної адміністрації</t>
  </si>
  <si>
    <t>Михайлишин Любов Іванівна</t>
  </si>
  <si>
    <t>Перший заступник голови районної державної адміністрації</t>
  </si>
  <si>
    <t>Печенюк Нестор Євгенович</t>
  </si>
  <si>
    <t>Заступник голови районної державної адміністрації</t>
  </si>
  <si>
    <t>Кравчук Ганна Василівна</t>
  </si>
  <si>
    <t>Беркещук Михайло Михайлович</t>
  </si>
  <si>
    <t>Керівник апарату районної державної адміністрації</t>
  </si>
  <si>
    <t>Відпускні</t>
  </si>
  <si>
    <t>Матеріальна допомога на оздоровлення</t>
  </si>
  <si>
    <t xml:space="preserve">Премія </t>
  </si>
  <si>
    <t>Надбавка за ранг</t>
  </si>
  <si>
    <t>Лікарняні перші 5 днів</t>
  </si>
  <si>
    <t>Лікарняні за рахунок ПФУ</t>
  </si>
  <si>
    <t xml:space="preserve">       Березень 2024</t>
  </si>
  <si>
    <t>Березень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</si>
</sst>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2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49" fontId="6" fillId="2" borderId="10" xfId="0" applyNumberFormat="1" applyFont="1" applyFill="1" applyBorder="1" applyAlignment="1">
      <alignment horizontal="left"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0" fillId="2" borderId="10" xfId="0" applyFont="1" applyFill="1" applyBorder="1"/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/>
    </xf>
    <xf numFmtId="164" fontId="8" fillId="0" borderId="0" xfId="0" applyNumberFormat="1" applyFont="1" applyFill="1" applyAlignment="1">
      <alignment horizontal="left" vertical="center"/>
    </xf>
    <xf numFmtId="0" fontId="10" fillId="0" borderId="0" xfId="0" applyFont="1" applyAlignment="1"/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" fontId="0" fillId="0" borderId="12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showGridLines="0" tabSelected="1" view="pageBreakPreview" topLeftCell="A12" zoomScaleNormal="100" zoomScaleSheetLayoutView="100" workbookViewId="0">
      <selection activeCell="E16" sqref="E16"/>
    </sheetView>
  </sheetViews>
  <sheetFormatPr defaultRowHeight="13.15" customHeight="1" x14ac:dyDescent="0.2"/>
  <cols>
    <col min="1" max="2" width="4.28515625" customWidth="1"/>
    <col min="3" max="3" width="12.85546875" customWidth="1"/>
    <col min="4" max="4" width="17" customWidth="1"/>
    <col min="5" max="5" width="6.140625" customWidth="1"/>
    <col min="6" max="6" width="13.5703125" customWidth="1"/>
    <col min="7" max="7" width="13.7109375" customWidth="1"/>
    <col min="8" max="8" width="11.7109375" customWidth="1"/>
    <col min="9" max="10" width="10.5703125" customWidth="1"/>
    <col min="11" max="11" width="9.5703125" customWidth="1"/>
    <col min="12" max="14" width="10.28515625" customWidth="1"/>
    <col min="15" max="15" width="16.28515625" customWidth="1"/>
    <col min="16" max="17" width="12.28515625" customWidth="1"/>
    <col min="18" max="18" width="7.28515625" customWidth="1"/>
    <col min="19" max="19" width="8.5703125" customWidth="1"/>
    <col min="20" max="20" width="11.28515625" customWidth="1"/>
    <col min="21" max="21" width="11.42578125" customWidth="1"/>
    <col min="22" max="22" width="11.28515625" customWidth="1"/>
    <col min="23" max="23" width="11" customWidth="1"/>
  </cols>
  <sheetData>
    <row r="1" spans="1:24" ht="13.15" customHeight="1" x14ac:dyDescent="0.2">
      <c r="A1" s="4"/>
      <c r="B1" s="4"/>
      <c r="C1" s="5">
        <v>1</v>
      </c>
      <c r="D1" s="5"/>
      <c r="E1" s="6"/>
      <c r="F1" s="6"/>
    </row>
    <row r="2" spans="1:24" ht="17.45" customHeight="1" x14ac:dyDescent="0.2">
      <c r="A2" s="29" t="s">
        <v>21</v>
      </c>
      <c r="B2" s="29"/>
      <c r="C2" s="30"/>
      <c r="D2" s="30"/>
      <c r="E2" s="25"/>
      <c r="F2" s="25"/>
      <c r="G2" s="23"/>
    </row>
    <row r="3" spans="1:24" ht="13.15" customHeight="1" x14ac:dyDescent="0.2">
      <c r="A3" s="39">
        <v>23806257</v>
      </c>
      <c r="B3" s="39"/>
      <c r="C3" s="39"/>
      <c r="D3" s="8"/>
      <c r="E3" s="3"/>
      <c r="F3" s="3"/>
    </row>
    <row r="4" spans="1:24" ht="16.899999999999999" customHeight="1" x14ac:dyDescent="0.25">
      <c r="A4" s="24"/>
      <c r="B4" s="24"/>
      <c r="C4" s="24"/>
      <c r="D4" s="8"/>
      <c r="E4" s="3"/>
      <c r="F4" s="3"/>
      <c r="H4" s="26" t="s">
        <v>16</v>
      </c>
      <c r="I4" s="26"/>
      <c r="J4" s="26"/>
      <c r="K4" s="26"/>
      <c r="L4" s="26"/>
      <c r="M4" s="26"/>
      <c r="N4" s="26"/>
    </row>
    <row r="5" spans="1:24" ht="7.9" customHeight="1" x14ac:dyDescent="0.25">
      <c r="A5" s="24"/>
      <c r="B5" s="24"/>
      <c r="C5" s="24"/>
      <c r="D5" s="8"/>
      <c r="E5" s="3"/>
      <c r="F5" s="3"/>
      <c r="H5" s="26"/>
      <c r="I5" s="26"/>
      <c r="J5" s="26"/>
      <c r="K5" s="26"/>
      <c r="L5" s="26"/>
      <c r="M5" s="26"/>
      <c r="N5" s="26"/>
    </row>
    <row r="6" spans="1:24" ht="18.600000000000001" customHeight="1" x14ac:dyDescent="0.25">
      <c r="A6" s="24"/>
      <c r="B6" s="24"/>
      <c r="C6" s="24"/>
      <c r="D6" s="8"/>
      <c r="E6" s="3"/>
      <c r="F6" s="3"/>
      <c r="I6" s="31" t="s">
        <v>37</v>
      </c>
      <c r="J6" s="31"/>
      <c r="K6" s="31"/>
      <c r="L6" s="31"/>
      <c r="M6" s="31"/>
      <c r="N6" s="31"/>
    </row>
    <row r="7" spans="1:24" ht="13.15" customHeight="1" x14ac:dyDescent="0.2">
      <c r="A7" s="24"/>
      <c r="B7" s="24"/>
      <c r="C7" s="24"/>
      <c r="D7" s="8"/>
      <c r="E7" s="3"/>
      <c r="F7" s="3"/>
    </row>
    <row r="8" spans="1:24" ht="13.15" customHeight="1" thickBot="1" x14ac:dyDescent="0.25">
      <c r="A8" s="7"/>
      <c r="B8" s="7"/>
      <c r="C8" s="2"/>
      <c r="D8" s="2"/>
      <c r="E8" s="2"/>
      <c r="F8" s="2"/>
    </row>
    <row r="9" spans="1:24" ht="78.75" customHeight="1" x14ac:dyDescent="0.2">
      <c r="A9" s="10" t="s">
        <v>0</v>
      </c>
      <c r="B9" s="14" t="s">
        <v>13</v>
      </c>
      <c r="C9" s="11" t="s">
        <v>9</v>
      </c>
      <c r="D9" s="13" t="s">
        <v>12</v>
      </c>
      <c r="E9" s="12" t="s">
        <v>10</v>
      </c>
      <c r="F9" s="12" t="s">
        <v>19</v>
      </c>
      <c r="G9" s="12" t="s">
        <v>20</v>
      </c>
      <c r="H9" s="12" t="s">
        <v>17</v>
      </c>
      <c r="I9" s="12" t="s">
        <v>14</v>
      </c>
      <c r="J9" s="12" t="s">
        <v>34</v>
      </c>
      <c r="K9" s="12" t="s">
        <v>33</v>
      </c>
      <c r="L9" s="12" t="s">
        <v>35</v>
      </c>
      <c r="M9" s="12" t="s">
        <v>36</v>
      </c>
      <c r="N9" s="12" t="s">
        <v>31</v>
      </c>
      <c r="O9" s="12" t="s">
        <v>32</v>
      </c>
      <c r="P9" s="12" t="s">
        <v>8</v>
      </c>
      <c r="Q9" s="12" t="s">
        <v>3</v>
      </c>
      <c r="R9" s="12" t="s">
        <v>7</v>
      </c>
      <c r="S9" s="12" t="s">
        <v>4</v>
      </c>
      <c r="T9" s="12" t="s">
        <v>5</v>
      </c>
      <c r="U9" s="12" t="s">
        <v>15</v>
      </c>
      <c r="V9" s="12" t="s">
        <v>6</v>
      </c>
      <c r="W9" s="11" t="s">
        <v>1</v>
      </c>
      <c r="X9" s="9"/>
    </row>
    <row r="10" spans="1:24" ht="13.5" customHeight="1" thickBot="1" x14ac:dyDescent="0.25">
      <c r="A10" s="15"/>
      <c r="B10" s="17"/>
      <c r="C10" s="16"/>
      <c r="D10" s="16"/>
      <c r="E10" s="16" t="s">
        <v>11</v>
      </c>
      <c r="F10" s="16" t="s">
        <v>2</v>
      </c>
      <c r="G10" s="16" t="s">
        <v>2</v>
      </c>
      <c r="H10" s="16" t="s">
        <v>2</v>
      </c>
      <c r="I10" s="16" t="s">
        <v>2</v>
      </c>
      <c r="J10" s="16"/>
      <c r="K10" s="16" t="s">
        <v>2</v>
      </c>
      <c r="L10" s="16"/>
      <c r="M10" s="16"/>
      <c r="N10" s="16" t="s">
        <v>2</v>
      </c>
      <c r="O10" s="16" t="s">
        <v>2</v>
      </c>
      <c r="P10" s="16" t="s">
        <v>2</v>
      </c>
      <c r="Q10" s="16" t="s">
        <v>2</v>
      </c>
      <c r="R10" s="16" t="s">
        <v>2</v>
      </c>
      <c r="S10" s="16" t="s">
        <v>2</v>
      </c>
      <c r="T10" s="16" t="s">
        <v>2</v>
      </c>
      <c r="U10" s="16" t="s">
        <v>2</v>
      </c>
      <c r="V10" s="16" t="s">
        <v>2</v>
      </c>
      <c r="W10" s="16"/>
      <c r="X10" s="9"/>
    </row>
    <row r="11" spans="1:24" ht="15.75" customHeight="1" thickBot="1" x14ac:dyDescent="0.25">
      <c r="A11" s="18"/>
      <c r="B11" s="22"/>
      <c r="C11" s="19" t="s">
        <v>38</v>
      </c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1"/>
    </row>
    <row r="12" spans="1:24" s="21" customFormat="1" ht="43.9" customHeight="1" x14ac:dyDescent="0.2">
      <c r="A12" s="32">
        <v>1</v>
      </c>
      <c r="B12" s="33">
        <v>138</v>
      </c>
      <c r="C12" s="34" t="s">
        <v>22</v>
      </c>
      <c r="D12" s="34" t="s">
        <v>23</v>
      </c>
      <c r="E12" s="35">
        <v>21</v>
      </c>
      <c r="F12" s="36">
        <v>34458</v>
      </c>
      <c r="G12" s="36">
        <v>34458</v>
      </c>
      <c r="H12" s="36">
        <v>3445.8</v>
      </c>
      <c r="I12" s="36">
        <v>17229</v>
      </c>
      <c r="J12" s="36"/>
      <c r="K12" s="36"/>
      <c r="L12" s="36"/>
      <c r="M12" s="36"/>
      <c r="N12" s="36"/>
      <c r="O12" s="36"/>
      <c r="P12" s="36"/>
      <c r="Q12" s="36">
        <f>F12+G12+H12+I12+J12+K12+N12+O12+P12+L12</f>
        <v>89590.8</v>
      </c>
      <c r="R12" s="36">
        <v>895.91</v>
      </c>
      <c r="S12" s="36">
        <v>20000</v>
      </c>
      <c r="T12" s="36">
        <v>16126.34</v>
      </c>
      <c r="U12" s="36">
        <v>1343.86</v>
      </c>
      <c r="V12" s="36">
        <f>R12+S12+T12+U12</f>
        <v>38366.11</v>
      </c>
      <c r="W12" s="36">
        <f>Q12-V12</f>
        <v>51224.69</v>
      </c>
    </row>
    <row r="13" spans="1:24" s="21" customFormat="1" ht="51" customHeight="1" x14ac:dyDescent="0.2">
      <c r="A13" s="32">
        <v>2</v>
      </c>
      <c r="B13" s="33">
        <v>66</v>
      </c>
      <c r="C13" s="34" t="s">
        <v>24</v>
      </c>
      <c r="D13" s="34" t="s">
        <v>25</v>
      </c>
      <c r="E13" s="35">
        <v>13</v>
      </c>
      <c r="F13" s="36">
        <v>18664.29</v>
      </c>
      <c r="G13" s="36"/>
      <c r="H13" s="36">
        <v>1866.43</v>
      </c>
      <c r="I13" s="36">
        <v>9332.14</v>
      </c>
      <c r="J13" s="36"/>
      <c r="K13" s="36"/>
      <c r="L13" s="36"/>
      <c r="M13" s="36"/>
      <c r="N13" s="36">
        <v>11421.1</v>
      </c>
      <c r="O13" s="36"/>
      <c r="P13" s="36"/>
      <c r="Q13" s="36">
        <f t="shared" ref="Q13:Q14" si="0">F13+G13+H13+I13+J13+K13+N13+O13+P13</f>
        <v>41283.96</v>
      </c>
      <c r="R13" s="36">
        <v>412.84</v>
      </c>
      <c r="S13" s="36">
        <v>23689.599999999999</v>
      </c>
      <c r="T13" s="36">
        <v>7431.11</v>
      </c>
      <c r="U13" s="36">
        <v>619.26</v>
      </c>
      <c r="V13" s="36">
        <f t="shared" ref="V13:V16" si="1">R13+S13+T13+U13</f>
        <v>32152.809999999998</v>
      </c>
      <c r="W13" s="36">
        <f>Q13-V13</f>
        <v>9131.1500000000015</v>
      </c>
    </row>
    <row r="14" spans="1:24" s="21" customFormat="1" ht="52.15" customHeight="1" x14ac:dyDescent="0.2">
      <c r="A14" s="32">
        <v>3</v>
      </c>
      <c r="B14" s="33">
        <v>118</v>
      </c>
      <c r="C14" s="34" t="s">
        <v>26</v>
      </c>
      <c r="D14" s="34" t="s">
        <v>27</v>
      </c>
      <c r="E14" s="35">
        <v>21</v>
      </c>
      <c r="F14" s="36">
        <v>26920</v>
      </c>
      <c r="G14" s="36"/>
      <c r="H14" s="36"/>
      <c r="I14" s="36">
        <v>13460</v>
      </c>
      <c r="J14" s="36"/>
      <c r="K14" s="36"/>
      <c r="L14" s="36"/>
      <c r="M14" s="36"/>
      <c r="N14" s="36"/>
      <c r="O14" s="36"/>
      <c r="P14" s="36"/>
      <c r="Q14" s="36">
        <f t="shared" si="0"/>
        <v>40380</v>
      </c>
      <c r="R14" s="36">
        <v>403.8</v>
      </c>
      <c r="S14" s="36">
        <v>15000</v>
      </c>
      <c r="T14" s="36">
        <v>7268.4</v>
      </c>
      <c r="U14" s="36">
        <v>605.70000000000005</v>
      </c>
      <c r="V14" s="36">
        <f t="shared" si="1"/>
        <v>23277.899999999998</v>
      </c>
      <c r="W14" s="36">
        <f>Q14-V14</f>
        <v>17102.100000000002</v>
      </c>
    </row>
    <row r="15" spans="1:24" s="21" customFormat="1" ht="52.15" customHeight="1" x14ac:dyDescent="0.2">
      <c r="A15" s="32">
        <v>4</v>
      </c>
      <c r="B15" s="33">
        <v>173</v>
      </c>
      <c r="C15" s="34" t="s">
        <v>28</v>
      </c>
      <c r="D15" s="34" t="s">
        <v>27</v>
      </c>
      <c r="E15" s="35">
        <v>21</v>
      </c>
      <c r="F15" s="36">
        <v>26920</v>
      </c>
      <c r="G15" s="36"/>
      <c r="H15" s="36"/>
      <c r="I15" s="36">
        <v>13460</v>
      </c>
      <c r="J15" s="36"/>
      <c r="K15" s="36"/>
      <c r="L15" s="36"/>
      <c r="M15" s="36"/>
      <c r="N15" s="36"/>
      <c r="O15" s="36"/>
      <c r="P15" s="36"/>
      <c r="Q15" s="36">
        <f>F15+G15+H15+I15+J15+K15+L15+M15+N15+O15+P15</f>
        <v>40380</v>
      </c>
      <c r="R15" s="36">
        <v>403.8</v>
      </c>
      <c r="S15" s="36">
        <v>15000</v>
      </c>
      <c r="T15" s="36">
        <v>7268.4</v>
      </c>
      <c r="U15" s="36">
        <v>605.70000000000005</v>
      </c>
      <c r="V15" s="36">
        <f t="shared" si="1"/>
        <v>23277.899999999998</v>
      </c>
      <c r="W15" s="36">
        <f>Q15-V15</f>
        <v>17102.100000000002</v>
      </c>
    </row>
    <row r="16" spans="1:24" s="21" customFormat="1" ht="52.9" customHeight="1" thickBot="1" x14ac:dyDescent="0.25">
      <c r="A16" s="32">
        <v>5</v>
      </c>
      <c r="B16" s="33">
        <v>112</v>
      </c>
      <c r="C16" s="34" t="s">
        <v>29</v>
      </c>
      <c r="D16" s="34" t="s">
        <v>30</v>
      </c>
      <c r="E16" s="35">
        <v>21</v>
      </c>
      <c r="F16" s="36">
        <v>21536</v>
      </c>
      <c r="G16" s="36"/>
      <c r="H16" s="36"/>
      <c r="I16" s="36">
        <v>6460.8</v>
      </c>
      <c r="J16" s="36">
        <v>700</v>
      </c>
      <c r="K16" s="36"/>
      <c r="L16" s="36"/>
      <c r="M16" s="36"/>
      <c r="N16" s="36"/>
      <c r="O16" s="36"/>
      <c r="P16" s="36"/>
      <c r="Q16" s="36">
        <f>F16+G16+H16+I16+J16+K16+N16+O16+P16+L16</f>
        <v>28696.799999999999</v>
      </c>
      <c r="R16" s="36">
        <v>286.97000000000003</v>
      </c>
      <c r="S16" s="36">
        <v>10000</v>
      </c>
      <c r="T16" s="36">
        <v>5165.42</v>
      </c>
      <c r="U16" s="36">
        <v>430.45</v>
      </c>
      <c r="V16" s="36">
        <f t="shared" si="1"/>
        <v>15882.84</v>
      </c>
      <c r="W16" s="36">
        <f>Q16-V16</f>
        <v>12813.96</v>
      </c>
    </row>
    <row r="17" spans="1:24" ht="38.450000000000003" customHeight="1" thickBot="1" x14ac:dyDescent="0.25">
      <c r="A17" s="27"/>
      <c r="B17" s="28"/>
      <c r="C17" s="40" t="s">
        <v>18</v>
      </c>
      <c r="D17" s="41"/>
      <c r="E17" s="37"/>
      <c r="F17" s="38">
        <f>F12+F13+F14+F15+F16</f>
        <v>128498.29000000001</v>
      </c>
      <c r="G17" s="38">
        <f t="shared" ref="G17:W17" si="2">G12+G13+G14+G15+G16</f>
        <v>34458</v>
      </c>
      <c r="H17" s="38">
        <f t="shared" si="2"/>
        <v>5312.2300000000005</v>
      </c>
      <c r="I17" s="38">
        <f t="shared" si="2"/>
        <v>59941.94</v>
      </c>
      <c r="J17" s="38">
        <f t="shared" si="2"/>
        <v>700</v>
      </c>
      <c r="K17" s="38">
        <f t="shared" si="2"/>
        <v>0</v>
      </c>
      <c r="L17" s="38">
        <f t="shared" si="2"/>
        <v>0</v>
      </c>
      <c r="M17" s="38">
        <f t="shared" si="2"/>
        <v>0</v>
      </c>
      <c r="N17" s="38">
        <f t="shared" si="2"/>
        <v>11421.1</v>
      </c>
      <c r="O17" s="38">
        <f t="shared" si="2"/>
        <v>0</v>
      </c>
      <c r="P17" s="38">
        <f t="shared" si="2"/>
        <v>0</v>
      </c>
      <c r="Q17" s="38">
        <f t="shared" si="2"/>
        <v>240331.56</v>
      </c>
      <c r="R17" s="38">
        <f t="shared" si="2"/>
        <v>2403.3199999999997</v>
      </c>
      <c r="S17" s="38">
        <f t="shared" si="2"/>
        <v>83689.600000000006</v>
      </c>
      <c r="T17" s="38">
        <f t="shared" si="2"/>
        <v>43259.67</v>
      </c>
      <c r="U17" s="38">
        <f t="shared" si="2"/>
        <v>3604.9699999999993</v>
      </c>
      <c r="V17" s="38">
        <f t="shared" si="2"/>
        <v>132957.56</v>
      </c>
      <c r="W17" s="38">
        <f t="shared" si="2"/>
        <v>107374</v>
      </c>
      <c r="X17" s="9"/>
    </row>
  </sheetData>
  <mergeCells count="2">
    <mergeCell ref="A3:C3"/>
    <mergeCell ref="C17:D17"/>
  </mergeCells>
  <pageMargins left="0.19685039370078741" right="0.19685039370078741" top="0.78740157480314965" bottom="0.78740157480314965" header="0.51181102362204722" footer="0.51181102362204722"/>
  <pageSetup paperSize="9" scale="59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Роман</cp:lastModifiedBy>
  <cp:revision>1</cp:revision>
  <cp:lastPrinted>2021-12-30T10:59:54Z</cp:lastPrinted>
  <dcterms:created xsi:type="dcterms:W3CDTF">2003-05-15T10:58:21Z</dcterms:created>
  <dcterms:modified xsi:type="dcterms:W3CDTF">2025-04-02T11:54:54Z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