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U13" i="4" s="1"/>
  <c r="R12" i="4"/>
  <c r="S12" i="4"/>
  <c r="P12" i="4"/>
  <c r="U12" i="4" l="1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<sst xmlns="http://schemas.openxmlformats.org/spreadsheetml/2006/main" count="45" uniqueCount="32">
  <si>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</si>
  <si>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</si>
  <si>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</si>
  <si>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</si>
  <si>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</si>
  <si>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</si>
  <si>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</si>
  <si>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</si>
  <si>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</si>
  <si>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</si>
  <si>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</si>
  <si>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</si>
  <si>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</si>
  <si>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</si>
  <si>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</si>
  <si>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</si>
  <si>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</si>
  <si>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</si>
  <si>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</si>
  <si>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</si>
  <si>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</si>
  <si>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</si>
  <si>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</si>
  <si>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</si>
  <si>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</si>
  <si>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</si>
  <si>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</si>
  <si>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</si>
  <si>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</si>
  <si>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</si>
  <si>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КВІТЕНЬ 2022</t>
  </si>
  <si>
    <t>КВІТЕНЬ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</si>
</sst>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6" zoomScaleNormal="100" zoomScaleSheetLayoutView="100" workbookViewId="0">
      <selection activeCell="G14" sqref="G14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21</v>
      </c>
      <c r="F12" s="36">
        <v>8700</v>
      </c>
      <c r="G12" s="36">
        <v>4785</v>
      </c>
      <c r="H12" s="36"/>
      <c r="I12" s="36">
        <v>4350</v>
      </c>
      <c r="J12" s="36">
        <v>600</v>
      </c>
      <c r="K12" s="36"/>
      <c r="L12" s="36"/>
      <c r="M12" s="36"/>
      <c r="N12" s="36"/>
      <c r="O12" s="36">
        <f>N12+M12+L12+K12+J12+I12+H12+G12+F12</f>
        <v>18435</v>
      </c>
      <c r="P12" s="36">
        <f>O12*0.01</f>
        <v>184.35</v>
      </c>
      <c r="Q12" s="36">
        <v>5000</v>
      </c>
      <c r="R12" s="36">
        <f>O12*0.18</f>
        <v>3318.2999999999997</v>
      </c>
      <c r="S12" s="36">
        <f>O12*0.015</f>
        <v>276.52499999999998</v>
      </c>
      <c r="T12" s="36">
        <f>S12+R12+Q12+P12</f>
        <v>8779.1750000000011</v>
      </c>
      <c r="U12" s="36">
        <f>O12-P12-Q12-R12-S12</f>
        <v>9655.8250000000025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21</v>
      </c>
      <c r="F13" s="36">
        <v>7000</v>
      </c>
      <c r="G13" s="36">
        <v>3850</v>
      </c>
      <c r="H13" s="36"/>
      <c r="I13" s="36">
        <v>3500</v>
      </c>
      <c r="J13" s="36">
        <v>700</v>
      </c>
      <c r="K13" s="36"/>
      <c r="L13" s="36"/>
      <c r="M13" s="36"/>
      <c r="N13" s="36"/>
      <c r="O13" s="36">
        <f>N13+M13+L13+K13+J13+I13+H13+G13+F13</f>
        <v>15050</v>
      </c>
      <c r="P13" s="36">
        <f>O13*0.01</f>
        <v>150.5</v>
      </c>
      <c r="Q13" s="36">
        <v>4000</v>
      </c>
      <c r="R13" s="36">
        <f>O13*0.18</f>
        <v>2709</v>
      </c>
      <c r="S13" s="36">
        <f>O13*0.015</f>
        <v>225.75</v>
      </c>
      <c r="T13" s="36">
        <f>S13+R13+Q13+P13</f>
        <v>7085.25</v>
      </c>
      <c r="U13" s="36">
        <f>O13-P13-Q13-R13-S13</f>
        <v>7964.75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15700</v>
      </c>
      <c r="G17" s="38">
        <f t="shared" ref="G17:U17" si="0">G12+G13+G14+G15+G16</f>
        <v>8635</v>
      </c>
      <c r="H17" s="38">
        <f t="shared" si="0"/>
        <v>0</v>
      </c>
      <c r="I17" s="38">
        <f t="shared" si="0"/>
        <v>7850</v>
      </c>
      <c r="J17" s="38">
        <f t="shared" si="0"/>
        <v>1300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33485</v>
      </c>
      <c r="P17" s="38">
        <f t="shared" si="0"/>
        <v>334.85</v>
      </c>
      <c r="Q17" s="38">
        <f t="shared" si="0"/>
        <v>9000</v>
      </c>
      <c r="R17" s="38">
        <f t="shared" si="0"/>
        <v>6027.2999999999993</v>
      </c>
      <c r="S17" s="38">
        <f t="shared" si="0"/>
        <v>502.27499999999998</v>
      </c>
      <c r="T17" s="38">
        <f t="shared" si="0"/>
        <v>15864.425000000001</v>
      </c>
      <c r="U17" s="38">
        <f t="shared" si="0"/>
        <v>17620.575000000004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